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T:\2110総務課\004　財政\40ホームページ管理（町の行財政）\240412更新依頼分\"/>
    </mc:Choice>
  </mc:AlternateContent>
  <xr:revisionPtr revIDLastSave="0" documentId="13_ncr:1_{DCE19210-55B0-4656-A083-A4E35E0D804C}" xr6:coauthVersionLast="47" xr6:coauthVersionMax="47" xr10:uidLastSave="{00000000-0000-0000-0000-000000000000}"/>
  <bookViews>
    <workbookView xWindow="2775" yWindow="555" windowWidth="22275" windowHeight="14310" xr2:uid="{00000000-000D-0000-FFFF-FFFF00000000}"/>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O34" i="10"/>
  <c r="CO35" i="10" s="1"/>
  <c r="BW34" i="10"/>
  <c r="BW35" i="10" s="1"/>
  <c r="BW36" i="10" s="1"/>
  <c r="BW37" i="10" s="1"/>
  <c r="BW38" i="10" s="1"/>
  <c r="BW39" i="10" s="1"/>
  <c r="BW40" i="10" s="1"/>
  <c r="BW41" i="10" s="1"/>
  <c r="BW42" i="10" s="1"/>
  <c r="BW43" i="10" s="1"/>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U34" i="10"/>
  <c r="U35" i="10" s="1"/>
  <c r="U36" i="10" s="1"/>
  <c r="AM34" i="10"/>
</calcChain>
</file>

<file path=xl/sharedStrings.xml><?xml version="1.0" encoding="utf-8"?>
<sst xmlns="http://schemas.openxmlformats.org/spreadsheetml/2006/main" count="1150" uniqueCount="607">
  <si>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</si>
  <si>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</si>
  <si>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</si>
  <si>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</si>
  <si>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</si>
  <si>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</si>
  <si>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</si>
  <si>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</si>
  <si>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</si>
  <si>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</si>
  <si>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</si>
  <si>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</si>
  <si>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</si>
  <si>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</si>
  <si>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</si>
  <si>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</si>
  <si>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</si>
  <si>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</si>
  <si>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</si>
  <si>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</si>
  <si>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</si>
  <si>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</si>
  <si>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</si>
  <si>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</si>
  <si>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</si>
  <si>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</si>
  <si>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</si>
  <si>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</si>
  <si>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</si>
  <si>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</si>
  <si>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</si>
  <si>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</si>
  <si>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</si>
  <si>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</si>
  <si>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</si>
  <si>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</si>
  <si>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</si>
  <si>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</si>
  <si>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</si>
  <si>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</si>
  <si>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</si>
  <si>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</si>
  <si>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</si>
  <si>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</si>
  <si>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</si>
  <si>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</si>
  <si>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</si>
  <si>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</si>
  <si>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</si>
  <si>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</si>
  <si>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</si>
  <si>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</si>
  <si>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</si>
  <si>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</si>
  <si>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</si>
  <si>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</si>
  <si>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</si>
  <si>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</si>
  <si>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</si>
  <si>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</si>
  <si>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</si>
  <si>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</si>
  <si>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</si>
  <si>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</si>
  <si>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</si>
  <si>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</si>
  <si>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</si>
  <si>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</si>
  <si>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</si>
  <si>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</si>
  <si>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</si>
  <si>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</si>
  <si>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</si>
  <si>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</si>
  <si>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</si>
  <si>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</si>
  <si>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</si>
  <si>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</si>
  <si>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</si>
  <si>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</si>
  <si>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</si>
  <si>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</si>
  <si>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</si>
  <si>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</si>
  <si>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</si>
  <si>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</si>
  <si>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</si>
  <si>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</si>
  <si>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</si>
  <si>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</si>
  <si>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</si>
  <si>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</si>
  <si>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</si>
  <si>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</si>
  <si>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</si>
  <si>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</si>
  <si>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</si>
  <si>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</si>
  <si>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</si>
  <si>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</si>
  <si>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</si>
  <si>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</si>
  <si>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</si>
  <si>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</si>
  <si>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</si>
  <si>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</si>
  <si>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</si>
  <si>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</si>
  <si>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</si>
  <si>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</si>
  <si>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</si>
  <si>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</si>
  <si>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</si>
  <si>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</si>
  <si>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</si>
  <si>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</si>
  <si>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</si>
  <si>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</si>
  <si>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</si>
  <si>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</si>
  <si>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</si>
  <si>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</si>
  <si>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</si>
  <si>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</si>
  <si>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</si>
  <si>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</si>
  <si>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</si>
  <si>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</si>
  <si>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</si>
  <si>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</si>
  <si>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</si>
  <si>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</si>
  <si>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</si>
  <si>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</si>
  <si>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</si>
  <si>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</si>
  <si>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</si>
  <si>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</si>
  <si>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</si>
  <si>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</si>
  <si>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</si>
  <si>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</si>
  <si>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</si>
  <si>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</si>
  <si>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</si>
  <si>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</si>
  <si>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</si>
  <si>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</si>
  <si>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</si>
  <si>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</si>
  <si>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</si>
  <si>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</si>
  <si>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</si>
  <si>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5"/>
  </si>
  <si>
    <t>うち日本人(％)</t>
    <phoneticPr fontId="5"/>
  </si>
  <si>
    <t>-2.8</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</si>
  <si>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</si>
  <si>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</si>
  <si>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</si>
  <si>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</si>
  <si>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</si>
  <si>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</si>
  <si>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</si>
  <si>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</si>
  <si>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</si>
  <si>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</si>
  <si>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</si>
  <si>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</si>
  <si>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</si>
  <si>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</si>
  <si>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</si>
  <si>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</si>
  <si>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</si>
  <si>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</si>
  <si>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</si>
  <si>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</si>
  <si>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</si>
  <si>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</si>
  <si>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</si>
  <si>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</si>
  <si>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</si>
  <si>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</si>
  <si>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</si>
  <si>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</si>
  <si>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</si>
  <si>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</si>
  <si>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</si>
  <si>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</si>
  <si>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</si>
  <si>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</si>
  <si>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</si>
  <si>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</si>
  <si>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</si>
  <si>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</si>
  <si>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</si>
  <si>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</si>
  <si>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</si>
  <si>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</si>
  <si>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</si>
  <si>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</si>
  <si>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</si>
  <si>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</si>
  <si>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</si>
  <si>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</si>
  <si>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</si>
  <si>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</si>
  <si>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</si>
  <si>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</si>
  <si>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</si>
  <si>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</si>
  <si>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</si>
  <si>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</si>
  <si>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</si>
  <si>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</si>
  <si>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</si>
  <si>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高知県中土佐町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</si>
  <si>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</si>
  <si>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</si>
  <si>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</si>
  <si>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</si>
  <si>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</si>
  <si>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</si>
  <si>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</si>
  <si>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</si>
  <si>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</si>
  <si>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</si>
  <si>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</si>
  <si>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</si>
  <si>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</si>
  <si>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</si>
  <si>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</si>
  <si>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</si>
  <si>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</si>
  <si>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</si>
  <si>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</si>
  <si>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</si>
  <si>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</si>
  <si>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</si>
  <si>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</si>
  <si>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</si>
  <si>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</si>
  <si>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</si>
  <si>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</si>
  <si>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</si>
  <si>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</si>
  <si>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</si>
  <si>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</si>
  <si>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</si>
  <si>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</si>
  <si>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</si>
  <si>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</si>
  <si>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</si>
  <si>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</si>
  <si>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t>
    <phoneticPr fontId="5"/>
  </si>
  <si>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</si>
  <si>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</si>
  <si>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</si>
  <si>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</si>
  <si>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</si>
  <si>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</si>
  <si>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</si>
  <si>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</si>
  <si>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</si>
  <si>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</si>
  <si>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</si>
  <si>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</si>
  <si>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</si>
  <si>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</si>
  <si>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</si>
  <si>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</si>
  <si>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</si>
  <si>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</si>
  <si>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</si>
  <si>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</si>
  <si>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</si>
  <si>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</si>
  <si>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</si>
  <si>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</si>
  <si>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</si>
  <si>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</si>
  <si>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</si>
  <si>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</si>
  <si>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</si>
  <si>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</si>
  <si>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</si>
  <si>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</si>
  <si>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</si>
  <si>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</si>
  <si>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</si>
  <si>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</si>
  <si>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</si>
  <si>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</si>
  <si>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</si>
  <si>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</si>
  <si>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</si>
  <si>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</si>
  <si>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</si>
  <si>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</si>
  <si>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</si>
  <si>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</si>
  <si>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</si>
  <si>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</si>
  <si>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</si>
  <si>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</si>
  <si>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</si>
  <si>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</si>
  <si>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</si>
  <si>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</si>
  <si>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</si>
  <si>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</si>
  <si>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</si>
  <si>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</si>
  <si>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</si>
  <si>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</si>
  <si>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</si>
  <si>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</si>
  <si>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</si>
  <si>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</si>
  <si>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</si>
  <si>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</si>
  <si>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</si>
  <si>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</si>
  <si>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</si>
  <si>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</si>
  <si>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</si>
  <si>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</si>
  <si>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</si>
  <si>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</si>
  <si>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</si>
  <si>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</si>
  <si>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</si>
  <si>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</si>
  <si>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</si>
  <si>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</si>
  <si>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</si>
  <si>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</si>
  <si>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</si>
  <si>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</si>
  <si>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</si>
  <si>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</si>
  <si>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</si>
  <si>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</si>
  <si>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</si>
  <si>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</si>
  <si>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</si>
  <si>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</si>
  <si>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</si>
  <si>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</si>
  <si>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</si>
  <si>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</si>
  <si>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</si>
  <si>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</si>
  <si>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</si>
  <si>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</si>
  <si>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</si>
  <si>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</si>
  <si>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</si>
  <si>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</si>
  <si>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</si>
  <si>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</si>
  <si>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</si>
  <si>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</si>
  <si>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</si>
  <si>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</si>
  <si>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</si>
  <si>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</si>
  <si>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</si>
  <si>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</si>
  <si>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</si>
  <si>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</si>
  <si>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高知県中土佐町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</si>
  <si>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</si>
  <si>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</si>
  <si>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</si>
  <si>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</si>
  <si>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</si>
  <si>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</si>
  <si>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</si>
  <si>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</si>
  <si>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</si>
  <si>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</si>
  <si>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</si>
  <si>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</si>
  <si>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</si>
  <si>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</si>
  <si>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</si>
  <si>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</si>
  <si>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</si>
  <si>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</si>
  <si>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</si>
  <si>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</si>
  <si>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</si>
  <si>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</si>
  <si>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</si>
  <si>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</si>
  <si>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</si>
  <si>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</si>
  <si>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</si>
  <si>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</si>
  <si>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</si>
  <si>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</si>
  <si>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</si>
  <si>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</si>
  <si>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</si>
  <si>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</si>
  <si>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</si>
  <si>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</si>
  <si>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</si>
  <si>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</si>
  <si>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</si>
  <si>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</si>
  <si>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</si>
  <si>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</si>
  <si>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</si>
  <si>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</si>
  <si>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</si>
  <si>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</si>
  <si>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</si>
  <si>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</si>
  <si>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</si>
  <si>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</si>
  <si>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</si>
  <si>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</si>
  <si>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</si>
  <si>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</si>
  <si>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</si>
  <si>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</si>
  <si>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</si>
  <si>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</si>
  <si>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</si>
  <si>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</si>
  <si>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</si>
  <si>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</si>
  <si>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</si>
  <si>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</si>
  <si>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</si>
  <si>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</si>
  <si>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</si>
  <si>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</si>
  <si>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</si>
  <si>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</si>
  <si>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</si>
  <si>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t>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</si>
  <si>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</si>
  <si>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</si>
  <si>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</si>
  <si>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</si>
  <si>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</si>
  <si>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</si>
  <si>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</si>
  <si>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</si>
  <si>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</si>
  <si>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</si>
  <si>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</si>
  <si>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</si>
  <si>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</si>
  <si>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</si>
  <si>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</si>
  <si>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t>
    <phoneticPr fontId="5"/>
  </si>
  <si>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</si>
  <si>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</si>
  <si>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</si>
  <si>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</si>
  <si>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</si>
  <si>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</si>
  <si>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</si>
  <si>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</si>
  <si>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</si>
  <si>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</si>
  <si>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</si>
  <si>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</si>
  <si>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</si>
  <si>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</si>
  <si>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</si>
  <si>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</si>
  <si>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</si>
  <si>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</si>
  <si>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</si>
  <si>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介護保険特別会計</t>
    <phoneticPr fontId="5"/>
  </si>
  <si>
    <t>(Ｆ)</t>
    <phoneticPr fontId="5"/>
  </si>
  <si>
    <t>後期高齢者医療特別会計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</si>
  <si>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</si>
  <si>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</si>
  <si>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</si>
  <si>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</si>
  <si>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</si>
  <si>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</si>
  <si>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</si>
  <si>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</si>
  <si>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</si>
  <si>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</si>
  <si>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</si>
  <si>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</si>
  <si>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</si>
  <si>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</si>
  <si>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</si>
  <si>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</si>
  <si>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t>
    <phoneticPr fontId="5"/>
  </si>
  <si>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</si>
  <si>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</si>
  <si>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</si>
  <si>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</si>
  <si>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</si>
  <si>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</si>
  <si>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</si>
  <si>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</si>
  <si>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</si>
  <si>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</si>
  <si>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</si>
  <si>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</si>
  <si>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</si>
  <si>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</si>
  <si>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</si>
  <si>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</si>
  <si>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</si>
  <si>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</si>
  <si>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</si>
  <si>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</si>
  <si>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</si>
  <si>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</si>
  <si>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</si>
  <si>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</si>
  <si>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</si>
  <si>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</si>
  <si>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</si>
  <si>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</si>
  <si>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</si>
  <si>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</si>
  <si>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</si>
  <si>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</si>
  <si>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</si>
  <si>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</si>
  <si>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</si>
  <si>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</si>
  <si>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</si>
  <si>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</si>
  <si>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</si>
  <si>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</si>
  <si>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</si>
  <si>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</si>
  <si>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</si>
  <si>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</si>
  <si>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</si>
  <si>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</si>
  <si>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</si>
  <si>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</si>
  <si>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</si>
  <si>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</si>
  <si>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</si>
  <si>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</si>
  <si>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</si>
  <si>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</si>
  <si>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</si>
  <si>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</si>
  <si>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</si>
  <si>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</si>
  <si>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</si>
  <si>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</si>
  <si>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</si>
  <si>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</si>
  <si>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</si>
  <si>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</si>
  <si>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</si>
  <si>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</si>
  <si>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</si>
  <si>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</si>
  <si>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8.82</t>
  </si>
  <si>
    <t>▲ 7.56</t>
  </si>
  <si>
    <t>▲ 6.96</t>
  </si>
  <si>
    <t>▲ 8.46</t>
  </si>
  <si>
    <t>一般会計</t>
  </si>
  <si>
    <t>簡易水道事業会計</t>
  </si>
  <si>
    <t>後期高齢者医療特別会計</t>
  </si>
  <si>
    <t>介護保険特別会計</t>
  </si>
  <si>
    <t>農業集落排水事業特別会計</t>
  </si>
  <si>
    <t>住宅新築資金等貸付事業特別会計</t>
  </si>
  <si>
    <t>国民健康保険特別会計</t>
  </si>
  <si>
    <t>その他会計（赤字）</t>
  </si>
  <si>
    <t>その他会計（黒字）</t>
  </si>
  <si>
    <t>（百万円）</t>
    <phoneticPr fontId="5"/>
  </si>
  <si>
    <t>H30</t>
    <phoneticPr fontId="5"/>
  </si>
  <si>
    <t>R01</t>
    <phoneticPr fontId="5"/>
  </si>
  <si>
    <t>R02</t>
    <phoneticPr fontId="5"/>
  </si>
  <si>
    <t>R03</t>
    <phoneticPr fontId="5"/>
  </si>
  <si>
    <t>R04</t>
    <phoneticPr fontId="5"/>
  </si>
  <si>
    <t>高幡消防組合</t>
  </si>
  <si>
    <t>津野山養護老人ホーム組合</t>
  </si>
  <si>
    <t>高陵特別養護老人ホーム組合</t>
  </si>
  <si>
    <t>高幡東部清掃組合</t>
  </si>
  <si>
    <t>高知県広域食肉センター事務組合</t>
  </si>
  <si>
    <t>高幡障害者支援施設組合</t>
  </si>
  <si>
    <t>高幡広域市町村圏事務組合（一般会計）</t>
  </si>
  <si>
    <t>高幡広域市町村圏事務組合（滞納整理事業特別会計）</t>
  </si>
  <si>
    <t>こうち人づくり広域連合</t>
  </si>
  <si>
    <t>高知県市町村総合事務組合（一般会計）</t>
  </si>
  <si>
    <t>高知県市町村総合事務組合（交通災害共済事業特別会計）</t>
  </si>
  <si>
    <t>高知県後期高齢者医療広域連合（一般会計）</t>
  </si>
  <si>
    <t>高知県後期高齢者医療広域連合（後期高齢者医療特別会計）</t>
  </si>
  <si>
    <t>（株）中土佐町地域振興公社</t>
  </si>
  <si>
    <t>（株）ＳＥＡプロジェクト</t>
  </si>
  <si>
    <t>-</t>
    <phoneticPr fontId="2"/>
  </si>
  <si>
    <t>-</t>
    <phoneticPr fontId="2"/>
  </si>
  <si>
    <t>未来・夢基金</t>
    <rPh sb="0" eb="2">
      <t>ミライ</t>
    </rPh>
    <rPh sb="3" eb="4">
      <t>ユメ</t>
    </rPh>
    <rPh sb="4" eb="6">
      <t>キキン</t>
    </rPh>
    <phoneticPr fontId="5"/>
  </si>
  <si>
    <t>施設等整備基金</t>
    <rPh sb="0" eb="2">
      <t>シセツ</t>
    </rPh>
    <rPh sb="2" eb="3">
      <t>ナド</t>
    </rPh>
    <rPh sb="3" eb="5">
      <t>セイビ</t>
    </rPh>
    <rPh sb="5" eb="7">
      <t>キキン</t>
    </rPh>
    <phoneticPr fontId="2"/>
  </si>
  <si>
    <t>防災対策加速化基金</t>
    <rPh sb="0" eb="4">
      <t>ボウサイタイサク</t>
    </rPh>
    <rPh sb="4" eb="7">
      <t>カソクカ</t>
    </rPh>
    <rPh sb="7" eb="9">
      <t>キキン</t>
    </rPh>
    <phoneticPr fontId="2"/>
  </si>
  <si>
    <t>地域福祉基金</t>
    <rPh sb="0" eb="4">
      <t>チイキフクシ</t>
    </rPh>
    <rPh sb="4" eb="6">
      <t>キキン</t>
    </rPh>
    <phoneticPr fontId="2"/>
  </si>
  <si>
    <t>ふるさと応援基金</t>
    <rPh sb="4" eb="8">
      <t>オウエンキキン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</si>
</sst>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0" fontId="13" fillId="0" borderId="11" xfId="1" applyFont="1" applyBorder="1" applyAlignment="1">
      <alignment horizontal="center" vertical="center" wrapTex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0" fontId="13" fillId="0" borderId="47" xfId="1" applyFont="1" applyBorder="1" applyAlignment="1">
      <alignment horizontal="center" vertical="center"/>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0" fontId="13" fillId="0" borderId="52" xfId="1" applyFont="1" applyBorder="1" applyAlignment="1">
      <alignment horizontal="center" vertical="center"/>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13" fillId="0" borderId="1" xfId="1" applyFont="1" applyBorder="1" applyAlignment="1">
      <alignment horizontal="center" vertical="center"/>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167497</c:v>
                </c:pt>
                <c:pt idx="1">
                  <c:v>190274</c:v>
                </c:pt>
                <c:pt idx="2">
                  <c:v>200194</c:v>
                </c:pt>
                <c:pt idx="3">
                  <c:v>196914</c:v>
                </c:pt>
                <c:pt idx="4">
                  <c:v>204757</c:v>
                </c:pt>
              </c:numCache>
            </c:numRef>
          </c:val>
          <c:smooth val="0"/>
          <c:extLst>
            <c:ext xmlns:c16="http://schemas.microsoft.com/office/drawing/2014/chart" uri="{C3380CC4-5D6E-409C-BE32-E72D297353CC}">
              <c16:uniqueId val="{00000000-6001-4E2C-B982-6FA5D670CB2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411613</c:v>
                </c:pt>
                <c:pt idx="1">
                  <c:v>250563</c:v>
                </c:pt>
                <c:pt idx="2">
                  <c:v>778808</c:v>
                </c:pt>
                <c:pt idx="3">
                  <c:v>249727</c:v>
                </c:pt>
                <c:pt idx="4">
                  <c:v>199274</c:v>
                </c:pt>
              </c:numCache>
            </c:numRef>
          </c:val>
          <c:smooth val="0"/>
          <c:extLst>
            <c:ext xmlns:c16="http://schemas.microsoft.com/office/drawing/2014/chart" uri="{C3380CC4-5D6E-409C-BE32-E72D297353CC}">
              <c16:uniqueId val="{00000001-6001-4E2C-B982-6FA5D670CB2C}"/>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8.3800000000000008</c:v>
                </c:pt>
                <c:pt idx="1">
                  <c:v>9.75</c:v>
                </c:pt>
                <c:pt idx="2">
                  <c:v>12.26</c:v>
                </c:pt>
                <c:pt idx="3">
                  <c:v>12.32</c:v>
                </c:pt>
                <c:pt idx="4">
                  <c:v>4.0199999999999996</c:v>
                </c:pt>
              </c:numCache>
            </c:numRef>
          </c:val>
          <c:extLst>
            <c:ext xmlns:c16="http://schemas.microsoft.com/office/drawing/2014/chart" uri="{C3380CC4-5D6E-409C-BE32-E72D297353CC}">
              <c16:uniqueId val="{00000000-5092-46D4-AA2B-74C1EB24797B}"/>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74.83</c:v>
                </c:pt>
                <c:pt idx="1">
                  <c:v>65.63</c:v>
                </c:pt>
                <c:pt idx="2">
                  <c:v>55.13</c:v>
                </c:pt>
                <c:pt idx="3">
                  <c:v>51.8</c:v>
                </c:pt>
                <c:pt idx="4">
                  <c:v>51.2</c:v>
                </c:pt>
              </c:numCache>
            </c:numRef>
          </c:val>
          <c:extLst>
            <c:ext xmlns:c16="http://schemas.microsoft.com/office/drawing/2014/chart" uri="{C3380CC4-5D6E-409C-BE32-E72D297353CC}">
              <c16:uniqueId val="{00000001-5092-46D4-AA2B-74C1EB24797B}"/>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-8.82</c:v>
                </c:pt>
                <c:pt idx="1">
                  <c:v>-7.56</c:v>
                </c:pt>
                <c:pt idx="2">
                  <c:v>-6.96</c:v>
                </c:pt>
                <c:pt idx="3">
                  <c:v>16.190000000000001</c:v>
                </c:pt>
                <c:pt idx="4">
                  <c:v>-8.4600000000000009</c:v>
                </c:pt>
              </c:numCache>
            </c:numRef>
          </c:val>
          <c:smooth val="0"/>
          <c:extLst>
            <c:ext xmlns:c16="http://schemas.microsoft.com/office/drawing/2014/chart" uri="{C3380CC4-5D6E-409C-BE32-E72D297353CC}">
              <c16:uniqueId val="{00000002-5092-46D4-AA2B-74C1EB24797B}"/>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925-4941-97E1-08E1A6B9C0E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925-4941-97E1-08E1A6B9C0E3}"/>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925-4941-97E1-08E1A6B9C0E3}"/>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9925-4941-97E1-08E1A6B9C0E3}"/>
            </c:ext>
          </c:extLst>
        </c:ser>
        <c:ser>
          <c:idx val="4"/>
          <c:order val="4"/>
          <c:tx>
            <c:strRef>
              <c:f>データシート!$A$31</c:f>
              <c:strCache>
                <c:ptCount val="1"/>
                <c:pt idx="0">
                  <c:v>住宅新築資金等貸付事業特別会計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c:v>
                </c:pt>
                <c:pt idx="2">
                  <c:v>#N/A</c:v>
                </c:pt>
                <c:pt idx="3">
                  <c:v>0</c:v>
                </c:pt>
                <c:pt idx="4">
                  <c:v>#N/A</c:v>
                </c:pt>
                <c:pt idx="5">
                  <c:v>0.02</c:v>
                </c:pt>
                <c:pt idx="6">
                  <c:v>#N/A</c:v>
                </c:pt>
                <c:pt idx="7">
                  <c:v>0.05</c:v>
                </c:pt>
                <c:pt idx="8">
                  <c:v>#N/A</c:v>
                </c:pt>
                <c:pt idx="9">
                  <c:v>0</c:v>
                </c:pt>
              </c:numCache>
            </c:numRef>
          </c:val>
          <c:extLst>
            <c:ext xmlns:c16="http://schemas.microsoft.com/office/drawing/2014/chart" uri="{C3380CC4-5D6E-409C-BE32-E72D297353CC}">
              <c16:uniqueId val="{00000004-9925-4941-97E1-08E1A6B9C0E3}"/>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0.01</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9925-4941-97E1-08E1A6B9C0E3}"/>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c:v>
                </c:pt>
                <c:pt idx="4">
                  <c:v>#N/A</c:v>
                </c:pt>
                <c:pt idx="5">
                  <c:v>0.31</c:v>
                </c:pt>
                <c:pt idx="6">
                  <c:v>#N/A</c:v>
                </c:pt>
                <c:pt idx="7">
                  <c:v>0.5</c:v>
                </c:pt>
                <c:pt idx="8">
                  <c:v>#N/A</c:v>
                </c:pt>
                <c:pt idx="9">
                  <c:v>0</c:v>
                </c:pt>
              </c:numCache>
            </c:numRef>
          </c:val>
          <c:extLst>
            <c:ext xmlns:c16="http://schemas.microsoft.com/office/drawing/2014/chart" uri="{C3380CC4-5D6E-409C-BE32-E72D297353CC}">
              <c16:uniqueId val="{00000006-9925-4941-97E1-08E1A6B9C0E3}"/>
            </c:ext>
          </c:extLst>
        </c:ser>
        <c:ser>
          <c:idx val="7"/>
          <c:order val="7"/>
          <c:tx>
            <c:strRef>
              <c:f>データシート!$A$34</c:f>
              <c:strCache>
                <c:ptCount val="1"/>
                <c:pt idx="0">
                  <c:v>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7.0000000000000007E-2</c:v>
                </c:pt>
                <c:pt idx="2">
                  <c:v>#N/A</c:v>
                </c:pt>
                <c:pt idx="3">
                  <c:v>0.08</c:v>
                </c:pt>
                <c:pt idx="4">
                  <c:v>#N/A</c:v>
                </c:pt>
                <c:pt idx="5">
                  <c:v>0.1</c:v>
                </c:pt>
                <c:pt idx="6">
                  <c:v>#N/A</c:v>
                </c:pt>
                <c:pt idx="7">
                  <c:v>0.09</c:v>
                </c:pt>
                <c:pt idx="8">
                  <c:v>#N/A</c:v>
                </c:pt>
                <c:pt idx="9">
                  <c:v>0.11</c:v>
                </c:pt>
              </c:numCache>
            </c:numRef>
          </c:val>
          <c:extLst>
            <c:ext xmlns:c16="http://schemas.microsoft.com/office/drawing/2014/chart" uri="{C3380CC4-5D6E-409C-BE32-E72D297353CC}">
              <c16:uniqueId val="{00000007-9925-4941-97E1-08E1A6B9C0E3}"/>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1.72</c:v>
                </c:pt>
                <c:pt idx="2">
                  <c:v>#N/A</c:v>
                </c:pt>
                <c:pt idx="3">
                  <c:v>1.94</c:v>
                </c:pt>
                <c:pt idx="4">
                  <c:v>#N/A</c:v>
                </c:pt>
                <c:pt idx="5">
                  <c:v>2.58</c:v>
                </c:pt>
                <c:pt idx="6">
                  <c:v>#N/A</c:v>
                </c:pt>
                <c:pt idx="7">
                  <c:v>3.08</c:v>
                </c:pt>
                <c:pt idx="8">
                  <c:v>#N/A</c:v>
                </c:pt>
                <c:pt idx="9">
                  <c:v>3.54</c:v>
                </c:pt>
              </c:numCache>
            </c:numRef>
          </c:val>
          <c:extLst>
            <c:ext xmlns:c16="http://schemas.microsoft.com/office/drawing/2014/chart" uri="{C3380CC4-5D6E-409C-BE32-E72D297353CC}">
              <c16:uniqueId val="{00000008-9925-4941-97E1-08E1A6B9C0E3}"/>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8.36</c:v>
                </c:pt>
                <c:pt idx="2">
                  <c:v>#N/A</c:v>
                </c:pt>
                <c:pt idx="3">
                  <c:v>9.74</c:v>
                </c:pt>
                <c:pt idx="4">
                  <c:v>#N/A</c:v>
                </c:pt>
                <c:pt idx="5">
                  <c:v>12.23</c:v>
                </c:pt>
                <c:pt idx="6">
                  <c:v>#N/A</c:v>
                </c:pt>
                <c:pt idx="7">
                  <c:v>12.26</c:v>
                </c:pt>
                <c:pt idx="8">
                  <c:v>#N/A</c:v>
                </c:pt>
                <c:pt idx="9">
                  <c:v>4.0199999999999996</c:v>
                </c:pt>
              </c:numCache>
            </c:numRef>
          </c:val>
          <c:extLst>
            <c:ext xmlns:c16="http://schemas.microsoft.com/office/drawing/2014/chart" uri="{C3380CC4-5D6E-409C-BE32-E72D297353CC}">
              <c16:uniqueId val="{00000009-9925-4941-97E1-08E1A6B9C0E3}"/>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862</c:v>
                </c:pt>
                <c:pt idx="5">
                  <c:v>876</c:v>
                </c:pt>
                <c:pt idx="8">
                  <c:v>806</c:v>
                </c:pt>
                <c:pt idx="11">
                  <c:v>814</c:v>
                </c:pt>
                <c:pt idx="14">
                  <c:v>861</c:v>
                </c:pt>
              </c:numCache>
            </c:numRef>
          </c:val>
          <c:extLst>
            <c:ext xmlns:c16="http://schemas.microsoft.com/office/drawing/2014/chart" uri="{C3380CC4-5D6E-409C-BE32-E72D297353CC}">
              <c16:uniqueId val="{00000000-CF72-436D-A6DF-F3A436758BB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1-CF72-436D-A6DF-F3A436758BB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CF72-436D-A6DF-F3A436758BB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2</c:v>
                </c:pt>
                <c:pt idx="3">
                  <c:v>1</c:v>
                </c:pt>
                <c:pt idx="6">
                  <c:v>1</c:v>
                </c:pt>
                <c:pt idx="9">
                  <c:v>1</c:v>
                </c:pt>
                <c:pt idx="12">
                  <c:v>1</c:v>
                </c:pt>
              </c:numCache>
            </c:numRef>
          </c:val>
          <c:extLst>
            <c:ext xmlns:c16="http://schemas.microsoft.com/office/drawing/2014/chart" uri="{C3380CC4-5D6E-409C-BE32-E72D297353CC}">
              <c16:uniqueId val="{00000003-CF72-436D-A6DF-F3A436758BB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43</c:v>
                </c:pt>
                <c:pt idx="3">
                  <c:v>42</c:v>
                </c:pt>
                <c:pt idx="6">
                  <c:v>50</c:v>
                </c:pt>
                <c:pt idx="9">
                  <c:v>53</c:v>
                </c:pt>
                <c:pt idx="12">
                  <c:v>65</c:v>
                </c:pt>
              </c:numCache>
            </c:numRef>
          </c:val>
          <c:extLst>
            <c:ext xmlns:c16="http://schemas.microsoft.com/office/drawing/2014/chart" uri="{C3380CC4-5D6E-409C-BE32-E72D297353CC}">
              <c16:uniqueId val="{00000004-CF72-436D-A6DF-F3A436758BB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F72-436D-A6DF-F3A436758BB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CF72-436D-A6DF-F3A436758BB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1095</c:v>
                </c:pt>
                <c:pt idx="3">
                  <c:v>1155</c:v>
                </c:pt>
                <c:pt idx="6">
                  <c:v>1068</c:v>
                </c:pt>
                <c:pt idx="9">
                  <c:v>1135</c:v>
                </c:pt>
                <c:pt idx="12">
                  <c:v>1201</c:v>
                </c:pt>
              </c:numCache>
            </c:numRef>
          </c:val>
          <c:extLst>
            <c:ext xmlns:c16="http://schemas.microsoft.com/office/drawing/2014/chart" uri="{C3380CC4-5D6E-409C-BE32-E72D297353CC}">
              <c16:uniqueId val="{00000007-CF72-436D-A6DF-F3A436758BB1}"/>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278</c:v>
                </c:pt>
                <c:pt idx="2">
                  <c:v>#N/A</c:v>
                </c:pt>
                <c:pt idx="3">
                  <c:v>#N/A</c:v>
                </c:pt>
                <c:pt idx="4">
                  <c:v>322</c:v>
                </c:pt>
                <c:pt idx="5">
                  <c:v>#N/A</c:v>
                </c:pt>
                <c:pt idx="6">
                  <c:v>#N/A</c:v>
                </c:pt>
                <c:pt idx="7">
                  <c:v>313</c:v>
                </c:pt>
                <c:pt idx="8">
                  <c:v>#N/A</c:v>
                </c:pt>
                <c:pt idx="9">
                  <c:v>#N/A</c:v>
                </c:pt>
                <c:pt idx="10">
                  <c:v>375</c:v>
                </c:pt>
                <c:pt idx="11">
                  <c:v>#N/A</c:v>
                </c:pt>
                <c:pt idx="12">
                  <c:v>#N/A</c:v>
                </c:pt>
                <c:pt idx="13">
                  <c:v>407</c:v>
                </c:pt>
                <c:pt idx="14">
                  <c:v>#N/A</c:v>
                </c:pt>
              </c:numCache>
            </c:numRef>
          </c:val>
          <c:smooth val="0"/>
          <c:extLst>
            <c:ext xmlns:c16="http://schemas.microsoft.com/office/drawing/2014/chart" uri="{C3380CC4-5D6E-409C-BE32-E72D297353CC}">
              <c16:uniqueId val="{00000008-CF72-436D-A6DF-F3A436758BB1}"/>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9146</c:v>
                </c:pt>
                <c:pt idx="5">
                  <c:v>9950</c:v>
                </c:pt>
                <c:pt idx="8">
                  <c:v>11202</c:v>
                </c:pt>
                <c:pt idx="11">
                  <c:v>11128</c:v>
                </c:pt>
                <c:pt idx="14">
                  <c:v>10989</c:v>
                </c:pt>
              </c:numCache>
            </c:numRef>
          </c:val>
          <c:extLst>
            <c:ext xmlns:c16="http://schemas.microsoft.com/office/drawing/2014/chart" uri="{C3380CC4-5D6E-409C-BE32-E72D297353CC}">
              <c16:uniqueId val="{00000000-EB17-4C18-87C4-BFE8F814E97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189</c:v>
                </c:pt>
                <c:pt idx="5">
                  <c:v>144</c:v>
                </c:pt>
                <c:pt idx="8">
                  <c:v>97</c:v>
                </c:pt>
                <c:pt idx="11">
                  <c:v>77</c:v>
                </c:pt>
                <c:pt idx="14">
                  <c:v>62</c:v>
                </c:pt>
              </c:numCache>
            </c:numRef>
          </c:val>
          <c:extLst>
            <c:ext xmlns:c16="http://schemas.microsoft.com/office/drawing/2014/chart" uri="{C3380CC4-5D6E-409C-BE32-E72D297353CC}">
              <c16:uniqueId val="{00000001-EB17-4C18-87C4-BFE8F814E97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6371</c:v>
                </c:pt>
                <c:pt idx="5">
                  <c:v>6008</c:v>
                </c:pt>
                <c:pt idx="8">
                  <c:v>5453</c:v>
                </c:pt>
                <c:pt idx="11">
                  <c:v>4863</c:v>
                </c:pt>
                <c:pt idx="14">
                  <c:v>4825</c:v>
                </c:pt>
              </c:numCache>
            </c:numRef>
          </c:val>
          <c:extLst>
            <c:ext xmlns:c16="http://schemas.microsoft.com/office/drawing/2014/chart" uri="{C3380CC4-5D6E-409C-BE32-E72D297353CC}">
              <c16:uniqueId val="{00000002-EB17-4C18-87C4-BFE8F814E97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EB17-4C18-87C4-BFE8F814E97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EB17-4C18-87C4-BFE8F814E97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B17-4C18-87C4-BFE8F814E97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878</c:v>
                </c:pt>
                <c:pt idx="3">
                  <c:v>789</c:v>
                </c:pt>
                <c:pt idx="6">
                  <c:v>920</c:v>
                </c:pt>
                <c:pt idx="9">
                  <c:v>827</c:v>
                </c:pt>
                <c:pt idx="12">
                  <c:v>805</c:v>
                </c:pt>
              </c:numCache>
            </c:numRef>
          </c:val>
          <c:extLst>
            <c:ext xmlns:c16="http://schemas.microsoft.com/office/drawing/2014/chart" uri="{C3380CC4-5D6E-409C-BE32-E72D297353CC}">
              <c16:uniqueId val="{00000006-EB17-4C18-87C4-BFE8F814E97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4</c:v>
                </c:pt>
                <c:pt idx="3">
                  <c:v>3</c:v>
                </c:pt>
                <c:pt idx="6">
                  <c:v>2</c:v>
                </c:pt>
                <c:pt idx="9">
                  <c:v>2</c:v>
                </c:pt>
                <c:pt idx="12">
                  <c:v>1</c:v>
                </c:pt>
              </c:numCache>
            </c:numRef>
          </c:val>
          <c:extLst>
            <c:ext xmlns:c16="http://schemas.microsoft.com/office/drawing/2014/chart" uri="{C3380CC4-5D6E-409C-BE32-E72D297353CC}">
              <c16:uniqueId val="{00000007-EB17-4C18-87C4-BFE8F814E97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478</c:v>
                </c:pt>
                <c:pt idx="3">
                  <c:v>450</c:v>
                </c:pt>
                <c:pt idx="6">
                  <c:v>482</c:v>
                </c:pt>
                <c:pt idx="9">
                  <c:v>580</c:v>
                </c:pt>
                <c:pt idx="12">
                  <c:v>696</c:v>
                </c:pt>
              </c:numCache>
            </c:numRef>
          </c:val>
          <c:extLst>
            <c:ext xmlns:c16="http://schemas.microsoft.com/office/drawing/2014/chart" uri="{C3380CC4-5D6E-409C-BE32-E72D297353CC}">
              <c16:uniqueId val="{00000008-EB17-4C18-87C4-BFE8F814E97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18</c:v>
                </c:pt>
                <c:pt idx="9">
                  <c:v>18</c:v>
                </c:pt>
                <c:pt idx="12">
                  <c:v>17</c:v>
                </c:pt>
              </c:numCache>
            </c:numRef>
          </c:val>
          <c:extLst>
            <c:ext xmlns:c16="http://schemas.microsoft.com/office/drawing/2014/chart" uri="{C3380CC4-5D6E-409C-BE32-E72D297353CC}">
              <c16:uniqueId val="{00000009-EB17-4C18-87C4-BFE8F814E97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11299</c:v>
                </c:pt>
                <c:pt idx="3">
                  <c:v>11412</c:v>
                </c:pt>
                <c:pt idx="6">
                  <c:v>14460</c:v>
                </c:pt>
                <c:pt idx="9">
                  <c:v>13737</c:v>
                </c:pt>
                <c:pt idx="12">
                  <c:v>13590</c:v>
                </c:pt>
              </c:numCache>
            </c:numRef>
          </c:val>
          <c:extLst>
            <c:ext xmlns:c16="http://schemas.microsoft.com/office/drawing/2014/chart" uri="{C3380CC4-5D6E-409C-BE32-E72D297353CC}">
              <c16:uniqueId val="{0000000A-EB17-4C18-87C4-BFE8F814E979}"/>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EB17-4C18-87C4-BFE8F814E979}"/>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1988</c:v>
                </c:pt>
                <c:pt idx="1">
                  <c:v>1990</c:v>
                </c:pt>
                <c:pt idx="2">
                  <c:v>1933</c:v>
                </c:pt>
              </c:numCache>
            </c:numRef>
          </c:val>
          <c:extLst>
            <c:ext xmlns:c16="http://schemas.microsoft.com/office/drawing/2014/chart" uri="{C3380CC4-5D6E-409C-BE32-E72D297353CC}">
              <c16:uniqueId val="{00000000-1F64-4361-936A-085AA5AE25E1}"/>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1604</c:v>
                </c:pt>
                <c:pt idx="1">
                  <c:v>992</c:v>
                </c:pt>
                <c:pt idx="2">
                  <c:v>992</c:v>
                </c:pt>
              </c:numCache>
            </c:numRef>
          </c:val>
          <c:extLst>
            <c:ext xmlns:c16="http://schemas.microsoft.com/office/drawing/2014/chart" uri="{C3380CC4-5D6E-409C-BE32-E72D297353CC}">
              <c16:uniqueId val="{00000001-1F64-4361-936A-085AA5AE25E1}"/>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2519</c:v>
                </c:pt>
                <c:pt idx="1">
                  <c:v>2567</c:v>
                </c:pt>
                <c:pt idx="2">
                  <c:v>2532</c:v>
                </c:pt>
              </c:numCache>
            </c:numRef>
          </c:val>
          <c:extLst>
            <c:ext xmlns:c16="http://schemas.microsoft.com/office/drawing/2014/chart" uri="{C3380CC4-5D6E-409C-BE32-E72D297353CC}">
              <c16:uniqueId val="{00000002-1F64-4361-936A-085AA5AE25E1}"/>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5B4C57B0-79BC-4F20-9A09-AB71B173B712}"/>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80A380D0-4516-4E8C-8029-2EA99736EE3D}"/>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79E6B211-0812-48A6-8A2D-F2B5BB834F4C}"/>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975B6F9B-4F6D-4D4D-92E4-0C68A2F7646E}"/>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5AB21981-2BFB-448C-BAD7-37AC189038B8}"/>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CEBDB5F0-3B10-4E13-8607-FC2C52CF8B73}"/>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79F6E22E-CB55-4C60-88D4-717D06499091}"/>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F8F1B141-3BCF-4998-8FAA-814CDAEE06CD}"/>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482FCEC2-B0B4-4C7B-9C67-F2B929004A8F}"/>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8AD5BCD6-F8F1-49CD-B7E4-42C842AAC6F5}"/>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6,106
6,077
193.21
7,490,196
7,045,701
151,938
3,775,986
13,590,142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1861C091-D251-46DE-A636-5EA897EF0B53}"/>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1B61FF90-07DA-49FE-AA1A-594C99BE99F4}"/>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4DD619CE-4169-4F3D-864E-3EF9C2747D0B}"/>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73EE4D5B-92DE-4487-8F6C-F172FD076C8D}"/>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CDD89533-A5B3-4FEB-87CC-44775E8E2E36}"/>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81542E27-5D1C-4552-B3E1-8F30BD549EED}"/>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F344C9ED-E643-4C95-A6DB-54FD62491178}"/>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10E24727-A627-4174-AA1A-748942448072}"/>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42DE91A6-67BC-4765-9D1C-485F8FBA4643}"/>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D70A0DCA-FD1D-4941-9AB4-B38520B21BAF}"/>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93A31D2-B2ED-4483-8D64-E551F9B92108}"/>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AA7FCD0D-D39A-44CB-8B6A-7FB5F5785292}"/>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2EE353E6-6C0E-4A91-AAF4-F3E833F2A2A1}"/>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A5A00536-2CB7-4B7A-8817-AB2997A365E2}"/>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D587A77B-F9B7-4358-A80B-02DA7D582D0A}"/>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A61D942C-8265-4807-9B16-5282D491EA7F}"/>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5C86AC4B-4303-4233-9C1E-32DBA45183B7}"/>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B7F53D85-5AD4-43EB-BDA4-403182933018}"/>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D5BD1BD4-6EA2-46C6-946B-BCE562CB318A}"/>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2786B039-ED34-4DCD-91DE-3F5D02BD310A}"/>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FDD2D9CB-77AD-4464-8E58-D5373A7C36B8}"/>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4063C07D-C567-4CBC-AC5B-74F9A1085543}"/>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80AE1F98-CECC-4307-BA31-19EDAC3617B6}"/>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A8EA3CB2-5954-4B62-BA6F-2B71D984E59D}"/>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359C2EB1-205E-48B6-A102-57CA36E910F5}"/>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402640BA-EDEC-45E1-B443-A9C393A852AB}"/>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81EF497-3CCA-4C7A-9BDF-6ACA124A202A}"/>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4F32E3D8-97AB-42ED-8BED-DF58A4FE7028}"/>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4AEEC5B6-4512-44CA-B073-940BA909ACE7}"/>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CE005FE4-75B6-4415-A38F-F70C88B2A0B2}"/>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FC64F49B-DEAA-4608-AD27-C1D01A0AE3CC}"/>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F1076303-CFE9-42A3-BE89-BBB07B2464D8}"/>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924844E9-15F0-4DCD-A24B-A7D2DA039398}"/>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582DFBA0-1F45-4100-94AA-EF0FE3DE8F52}"/>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F75167B4-860C-4809-82DF-7506FCD5A0A4}"/>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28632B5-04F7-4851-AF28-5C536AC8AD54}"/>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1D7447D2-B508-4F96-B230-A06A4CA938CC}"/>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人口の減少や全国平均を上回る高齢化率（令和２年度国勢調査４８．２％）に加え、町内に中心となる産業が無いことなどにより、財政基盤が脆弱なため、類似団体平均を下回っている。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7A76BF37-7C07-42D4-980C-CDCBF06B50D1}"/>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54B8D53-46F8-4061-9A35-CABA35A865CD}"/>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8B5C91D8-E4E8-4018-AF88-16288719A8CB}"/>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1EA6668B-897B-420F-BC60-5C6595D70176}"/>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C68F6EC0-6942-4DB5-916E-5ABB381CAA76}"/>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ED461764-399D-4784-9593-00B5A786A2BC}"/>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93A25D9B-485E-4C83-86A1-17660DA0051D}"/>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71A9C680-25CB-4AE1-9804-AF47E5F5130A}"/>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FA121D71-2ABF-4D17-A5EF-144A921AB676}"/>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2CBF9DA3-9916-4E7E-9CEF-5C4CBB267D49}"/>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CB86B5B6-276C-4156-9270-CE0A3DB9A6CA}"/>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557D559D-F4AA-4AFD-96AF-CE17FA1451E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F7C9CEE1-F1EB-4D40-8AD9-429B75AE553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B88691CA-241C-4F7C-AFA9-8B677CDC713C}"/>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35278</xdr:rowOff>
    </xdr:from>
    <xdr:to>
      <xdr:col>23</xdr:col>
      <xdr:colOff>133350</xdr:colOff>
      <xdr:row>44</xdr:row>
      <xdr:rowOff>71261</xdr:rowOff>
    </xdr:to>
    <xdr:cxnSp macro="">
      <xdr:nvCxnSpPr>
        <xdr:cNvPr id="63" name="直線コネクタ 62">
          <a:extLst>
            <a:ext uri="{FF2B5EF4-FFF2-40B4-BE49-F238E27FC236}">
              <a16:creationId xmlns:a16="http://schemas.microsoft.com/office/drawing/2014/main" id="{A2EDC7E2-E950-4377-9C4B-F0EEC76AF210}"/>
            </a:ext>
          </a:extLst>
        </xdr:cNvPr>
        <xdr:cNvCxnSpPr/>
      </xdr:nvCxnSpPr>
      <xdr:spPr>
        <a:xfrm flipV="1">
          <a:off x="4953000" y="6207478"/>
          <a:ext cx="0" cy="14075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43338</xdr:rowOff>
    </xdr:from>
    <xdr:ext cx="762000" cy="259045"/>
    <xdr:sp macro="" textlink="">
      <xdr:nvSpPr>
        <xdr:cNvPr id="64" name="財政力最小値テキスト">
          <a:extLst>
            <a:ext uri="{FF2B5EF4-FFF2-40B4-BE49-F238E27FC236}">
              <a16:creationId xmlns:a16="http://schemas.microsoft.com/office/drawing/2014/main" id="{831AD850-F1C0-4529-9E2F-A09429DF2A24}"/>
            </a:ext>
          </a:extLst>
        </xdr:cNvPr>
        <xdr:cNvSpPr txBox="1"/>
      </xdr:nvSpPr>
      <xdr:spPr>
        <a:xfrm>
          <a:off x="5041900" y="758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71261</xdr:rowOff>
    </xdr:from>
    <xdr:to>
      <xdr:col>24</xdr:col>
      <xdr:colOff>12700</xdr:colOff>
      <xdr:row>44</xdr:row>
      <xdr:rowOff>71261</xdr:rowOff>
    </xdr:to>
    <xdr:cxnSp macro="">
      <xdr:nvCxnSpPr>
        <xdr:cNvPr id="65" name="直線コネクタ 64">
          <a:extLst>
            <a:ext uri="{FF2B5EF4-FFF2-40B4-BE49-F238E27FC236}">
              <a16:creationId xmlns:a16="http://schemas.microsoft.com/office/drawing/2014/main" id="{91D83DD3-37D9-4B08-A708-E6439F926F69}"/>
            </a:ext>
          </a:extLst>
        </xdr:cNvPr>
        <xdr:cNvCxnSpPr/>
      </xdr:nvCxnSpPr>
      <xdr:spPr>
        <a:xfrm>
          <a:off x="4864100" y="7615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121655</xdr:rowOff>
    </xdr:from>
    <xdr:ext cx="762000" cy="259045"/>
    <xdr:sp macro="" textlink="">
      <xdr:nvSpPr>
        <xdr:cNvPr id="66" name="財政力最大値テキスト">
          <a:extLst>
            <a:ext uri="{FF2B5EF4-FFF2-40B4-BE49-F238E27FC236}">
              <a16:creationId xmlns:a16="http://schemas.microsoft.com/office/drawing/2014/main" id="{D479F22A-73A8-4DB0-949C-9DDC88E0BA9A}"/>
            </a:ext>
          </a:extLst>
        </xdr:cNvPr>
        <xdr:cNvSpPr txBox="1"/>
      </xdr:nvSpPr>
      <xdr:spPr>
        <a:xfrm>
          <a:off x="5041900" y="5950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35278</xdr:rowOff>
    </xdr:from>
    <xdr:to>
      <xdr:col>24</xdr:col>
      <xdr:colOff>12700</xdr:colOff>
      <xdr:row>36</xdr:row>
      <xdr:rowOff>35278</xdr:rowOff>
    </xdr:to>
    <xdr:cxnSp macro="">
      <xdr:nvCxnSpPr>
        <xdr:cNvPr id="67" name="直線コネクタ 66">
          <a:extLst>
            <a:ext uri="{FF2B5EF4-FFF2-40B4-BE49-F238E27FC236}">
              <a16:creationId xmlns:a16="http://schemas.microsoft.com/office/drawing/2014/main" id="{1F4C14C2-7FC1-4289-A1A0-B5AD8DF98B8E}"/>
            </a:ext>
          </a:extLst>
        </xdr:cNvPr>
        <xdr:cNvCxnSpPr/>
      </xdr:nvCxnSpPr>
      <xdr:spPr>
        <a:xfrm>
          <a:off x="4864100" y="6207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17639</xdr:rowOff>
    </xdr:from>
    <xdr:to>
      <xdr:col>23</xdr:col>
      <xdr:colOff>133350</xdr:colOff>
      <xdr:row>44</xdr:row>
      <xdr:rowOff>17639</xdr:rowOff>
    </xdr:to>
    <xdr:cxnSp macro="">
      <xdr:nvCxnSpPr>
        <xdr:cNvPr id="68" name="直線コネクタ 67">
          <a:extLst>
            <a:ext uri="{FF2B5EF4-FFF2-40B4-BE49-F238E27FC236}">
              <a16:creationId xmlns:a16="http://schemas.microsoft.com/office/drawing/2014/main" id="{68ABA744-97A9-46F8-9445-1F125477E1E8}"/>
            </a:ext>
          </a:extLst>
        </xdr:cNvPr>
        <xdr:cNvCxnSpPr/>
      </xdr:nvCxnSpPr>
      <xdr:spPr>
        <a:xfrm>
          <a:off x="4114800" y="75614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893C3BB9-4DDC-451F-B465-9FF70C006BDC}"/>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6385539D-6EC5-4A28-8D48-F0C034411D14}"/>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17639</xdr:rowOff>
    </xdr:from>
    <xdr:to>
      <xdr:col>19</xdr:col>
      <xdr:colOff>133350</xdr:colOff>
      <xdr:row>44</xdr:row>
      <xdr:rowOff>17639</xdr:rowOff>
    </xdr:to>
    <xdr:cxnSp macro="">
      <xdr:nvCxnSpPr>
        <xdr:cNvPr id="71" name="直線コネクタ 70">
          <a:extLst>
            <a:ext uri="{FF2B5EF4-FFF2-40B4-BE49-F238E27FC236}">
              <a16:creationId xmlns:a16="http://schemas.microsoft.com/office/drawing/2014/main" id="{2ED5B0D7-AB0B-4C60-99F0-BA5AA52DA5AC}"/>
            </a:ext>
          </a:extLst>
        </xdr:cNvPr>
        <xdr:cNvCxnSpPr/>
      </xdr:nvCxnSpPr>
      <xdr:spPr>
        <a:xfrm>
          <a:off x="3225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D3C108D2-3C51-4115-A830-EE98214CA30F}"/>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2A0580BA-6E0D-4894-9F6F-27FCD6BF5426}"/>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17639</xdr:rowOff>
    </xdr:from>
    <xdr:to>
      <xdr:col>15</xdr:col>
      <xdr:colOff>82550</xdr:colOff>
      <xdr:row>44</xdr:row>
      <xdr:rowOff>17639</xdr:rowOff>
    </xdr:to>
    <xdr:cxnSp macro="">
      <xdr:nvCxnSpPr>
        <xdr:cNvPr id="74" name="直線コネクタ 73">
          <a:extLst>
            <a:ext uri="{FF2B5EF4-FFF2-40B4-BE49-F238E27FC236}">
              <a16:creationId xmlns:a16="http://schemas.microsoft.com/office/drawing/2014/main" id="{C78E9B3B-D0EC-498C-9487-55FC72910319}"/>
            </a:ext>
          </a:extLst>
        </xdr:cNvPr>
        <xdr:cNvCxnSpPr/>
      </xdr:nvCxnSpPr>
      <xdr:spPr>
        <a:xfrm>
          <a:off x="2336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162278</xdr:rowOff>
    </xdr:from>
    <xdr:to>
      <xdr:col>15</xdr:col>
      <xdr:colOff>133350</xdr:colOff>
      <xdr:row>43</xdr:row>
      <xdr:rowOff>92428</xdr:rowOff>
    </xdr:to>
    <xdr:sp macro="" textlink="">
      <xdr:nvSpPr>
        <xdr:cNvPr id="75" name="フローチャート: 判断 74">
          <a:extLst>
            <a:ext uri="{FF2B5EF4-FFF2-40B4-BE49-F238E27FC236}">
              <a16:creationId xmlns:a16="http://schemas.microsoft.com/office/drawing/2014/main" id="{D49F8A9F-3E7E-4B96-9B8C-5483F92E720D}"/>
            </a:ext>
          </a:extLst>
        </xdr:cNvPr>
        <xdr:cNvSpPr/>
      </xdr:nvSpPr>
      <xdr:spPr>
        <a:xfrm>
          <a:off x="31750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102605</xdr:rowOff>
    </xdr:from>
    <xdr:ext cx="762000" cy="259045"/>
    <xdr:sp macro="" textlink="">
      <xdr:nvSpPr>
        <xdr:cNvPr id="76" name="テキスト ボックス 75">
          <a:extLst>
            <a:ext uri="{FF2B5EF4-FFF2-40B4-BE49-F238E27FC236}">
              <a16:creationId xmlns:a16="http://schemas.microsoft.com/office/drawing/2014/main" id="{F05ED749-9D07-4583-9878-799771D5CE99}"/>
            </a:ext>
          </a:extLst>
        </xdr:cNvPr>
        <xdr:cNvSpPr txBox="1"/>
      </xdr:nvSpPr>
      <xdr:spPr>
        <a:xfrm>
          <a:off x="2844800" y="7132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17639</xdr:rowOff>
    </xdr:from>
    <xdr:to>
      <xdr:col>11</xdr:col>
      <xdr:colOff>31750</xdr:colOff>
      <xdr:row>44</xdr:row>
      <xdr:rowOff>17639</xdr:rowOff>
    </xdr:to>
    <xdr:cxnSp macro="">
      <xdr:nvCxnSpPr>
        <xdr:cNvPr id="77" name="直線コネクタ 76">
          <a:extLst>
            <a:ext uri="{FF2B5EF4-FFF2-40B4-BE49-F238E27FC236}">
              <a16:creationId xmlns:a16="http://schemas.microsoft.com/office/drawing/2014/main" id="{51E9913B-DB68-402E-81DF-168BACA285E5}"/>
            </a:ext>
          </a:extLst>
        </xdr:cNvPr>
        <xdr:cNvCxnSpPr/>
      </xdr:nvCxnSpPr>
      <xdr:spPr>
        <a:xfrm>
          <a:off x="1447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162278</xdr:rowOff>
    </xdr:from>
    <xdr:to>
      <xdr:col>11</xdr:col>
      <xdr:colOff>82550</xdr:colOff>
      <xdr:row>43</xdr:row>
      <xdr:rowOff>92428</xdr:rowOff>
    </xdr:to>
    <xdr:sp macro="" textlink="">
      <xdr:nvSpPr>
        <xdr:cNvPr id="78" name="フローチャート: 判断 77">
          <a:extLst>
            <a:ext uri="{FF2B5EF4-FFF2-40B4-BE49-F238E27FC236}">
              <a16:creationId xmlns:a16="http://schemas.microsoft.com/office/drawing/2014/main" id="{0494F0EE-E1AD-4DB3-AB5D-99317F9F203F}"/>
            </a:ext>
          </a:extLst>
        </xdr:cNvPr>
        <xdr:cNvSpPr/>
      </xdr:nvSpPr>
      <xdr:spPr>
        <a:xfrm>
          <a:off x="22860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102605</xdr:rowOff>
    </xdr:from>
    <xdr:ext cx="762000" cy="259045"/>
    <xdr:sp macro="" textlink="">
      <xdr:nvSpPr>
        <xdr:cNvPr id="79" name="テキスト ボックス 78">
          <a:extLst>
            <a:ext uri="{FF2B5EF4-FFF2-40B4-BE49-F238E27FC236}">
              <a16:creationId xmlns:a16="http://schemas.microsoft.com/office/drawing/2014/main" id="{687942A3-3C81-4548-BAB1-81A82A2D95BB}"/>
            </a:ext>
          </a:extLst>
        </xdr:cNvPr>
        <xdr:cNvSpPr txBox="1"/>
      </xdr:nvSpPr>
      <xdr:spPr>
        <a:xfrm>
          <a:off x="1955800" y="7132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930D6BF5-BC2F-4623-9A30-03B3FC8F0933}"/>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116010</xdr:rowOff>
    </xdr:from>
    <xdr:ext cx="762000" cy="259045"/>
    <xdr:sp macro="" textlink="">
      <xdr:nvSpPr>
        <xdr:cNvPr id="81" name="テキスト ボックス 80">
          <a:extLst>
            <a:ext uri="{FF2B5EF4-FFF2-40B4-BE49-F238E27FC236}">
              <a16:creationId xmlns:a16="http://schemas.microsoft.com/office/drawing/2014/main" id="{811F0EDF-F0F3-46F0-B158-BB916AA56C99}"/>
            </a:ext>
          </a:extLst>
        </xdr:cNvPr>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D7EF724B-31C8-4272-AE16-E306AE92EB0D}"/>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A740ECC-7C20-43C2-8B46-FB6FA38E2BC6}"/>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B9D216D4-E342-465D-8F01-629B674F5909}"/>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8B9FDE3F-DC8C-4E56-B1E9-80C0AA264AD7}"/>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9BEDA0D8-BD3A-453C-9BE4-FCDDD10B690D}"/>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138289</xdr:rowOff>
    </xdr:from>
    <xdr:to>
      <xdr:col>23</xdr:col>
      <xdr:colOff>184150</xdr:colOff>
      <xdr:row>44</xdr:row>
      <xdr:rowOff>68439</xdr:rowOff>
    </xdr:to>
    <xdr:sp macro="" textlink="">
      <xdr:nvSpPr>
        <xdr:cNvPr id="87" name="楕円 86">
          <a:extLst>
            <a:ext uri="{FF2B5EF4-FFF2-40B4-BE49-F238E27FC236}">
              <a16:creationId xmlns:a16="http://schemas.microsoft.com/office/drawing/2014/main" id="{6B146A5A-C742-48E8-A364-0F9C5E677A2B}"/>
            </a:ext>
          </a:extLst>
        </xdr:cNvPr>
        <xdr:cNvSpPr/>
      </xdr:nvSpPr>
      <xdr:spPr>
        <a:xfrm>
          <a:off x="49022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34166</xdr:rowOff>
    </xdr:from>
    <xdr:ext cx="762000" cy="259045"/>
    <xdr:sp macro="" textlink="">
      <xdr:nvSpPr>
        <xdr:cNvPr id="88" name="財政力該当値テキスト">
          <a:extLst>
            <a:ext uri="{FF2B5EF4-FFF2-40B4-BE49-F238E27FC236}">
              <a16:creationId xmlns:a16="http://schemas.microsoft.com/office/drawing/2014/main" id="{7F06054E-0C62-4CC9-A5E2-F3F85EEACD9E}"/>
            </a:ext>
          </a:extLst>
        </xdr:cNvPr>
        <xdr:cNvSpPr txBox="1"/>
      </xdr:nvSpPr>
      <xdr:spPr>
        <a:xfrm>
          <a:off x="5041900" y="7406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138289</xdr:rowOff>
    </xdr:from>
    <xdr:to>
      <xdr:col>19</xdr:col>
      <xdr:colOff>184150</xdr:colOff>
      <xdr:row>44</xdr:row>
      <xdr:rowOff>68439</xdr:rowOff>
    </xdr:to>
    <xdr:sp macro="" textlink="">
      <xdr:nvSpPr>
        <xdr:cNvPr id="89" name="楕円 88">
          <a:extLst>
            <a:ext uri="{FF2B5EF4-FFF2-40B4-BE49-F238E27FC236}">
              <a16:creationId xmlns:a16="http://schemas.microsoft.com/office/drawing/2014/main" id="{C133C467-48C9-4F1C-A288-A064CEA5FA67}"/>
            </a:ext>
          </a:extLst>
        </xdr:cNvPr>
        <xdr:cNvSpPr/>
      </xdr:nvSpPr>
      <xdr:spPr>
        <a:xfrm>
          <a:off x="4064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53216</xdr:rowOff>
    </xdr:from>
    <xdr:ext cx="736600" cy="259045"/>
    <xdr:sp macro="" textlink="">
      <xdr:nvSpPr>
        <xdr:cNvPr id="90" name="テキスト ボックス 89">
          <a:extLst>
            <a:ext uri="{FF2B5EF4-FFF2-40B4-BE49-F238E27FC236}">
              <a16:creationId xmlns:a16="http://schemas.microsoft.com/office/drawing/2014/main" id="{8DD5B9C2-1D87-4121-AAC2-6219E88801AD}"/>
            </a:ext>
          </a:extLst>
        </xdr:cNvPr>
        <xdr:cNvSpPr txBox="1"/>
      </xdr:nvSpPr>
      <xdr:spPr>
        <a:xfrm>
          <a:off x="3733800" y="7597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138289</xdr:rowOff>
    </xdr:from>
    <xdr:to>
      <xdr:col>15</xdr:col>
      <xdr:colOff>133350</xdr:colOff>
      <xdr:row>44</xdr:row>
      <xdr:rowOff>68439</xdr:rowOff>
    </xdr:to>
    <xdr:sp macro="" textlink="">
      <xdr:nvSpPr>
        <xdr:cNvPr id="91" name="楕円 90">
          <a:extLst>
            <a:ext uri="{FF2B5EF4-FFF2-40B4-BE49-F238E27FC236}">
              <a16:creationId xmlns:a16="http://schemas.microsoft.com/office/drawing/2014/main" id="{71221F42-EFCA-4FD5-AB76-9AACA761D6EC}"/>
            </a:ext>
          </a:extLst>
        </xdr:cNvPr>
        <xdr:cNvSpPr/>
      </xdr:nvSpPr>
      <xdr:spPr>
        <a:xfrm>
          <a:off x="3175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53216</xdr:rowOff>
    </xdr:from>
    <xdr:ext cx="762000" cy="259045"/>
    <xdr:sp macro="" textlink="">
      <xdr:nvSpPr>
        <xdr:cNvPr id="92" name="テキスト ボックス 91">
          <a:extLst>
            <a:ext uri="{FF2B5EF4-FFF2-40B4-BE49-F238E27FC236}">
              <a16:creationId xmlns:a16="http://schemas.microsoft.com/office/drawing/2014/main" id="{A5F66C59-7730-4FFD-A56E-3FE38470CF36}"/>
            </a:ext>
          </a:extLst>
        </xdr:cNvPr>
        <xdr:cNvSpPr txBox="1"/>
      </xdr:nvSpPr>
      <xdr:spPr>
        <a:xfrm>
          <a:off x="2844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138289</xdr:rowOff>
    </xdr:from>
    <xdr:to>
      <xdr:col>11</xdr:col>
      <xdr:colOff>82550</xdr:colOff>
      <xdr:row>44</xdr:row>
      <xdr:rowOff>68439</xdr:rowOff>
    </xdr:to>
    <xdr:sp macro="" textlink="">
      <xdr:nvSpPr>
        <xdr:cNvPr id="93" name="楕円 92">
          <a:extLst>
            <a:ext uri="{FF2B5EF4-FFF2-40B4-BE49-F238E27FC236}">
              <a16:creationId xmlns:a16="http://schemas.microsoft.com/office/drawing/2014/main" id="{0B1C7349-F86A-4A6D-8897-1350FAC62A92}"/>
            </a:ext>
          </a:extLst>
        </xdr:cNvPr>
        <xdr:cNvSpPr/>
      </xdr:nvSpPr>
      <xdr:spPr>
        <a:xfrm>
          <a:off x="2286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53216</xdr:rowOff>
    </xdr:from>
    <xdr:ext cx="762000" cy="259045"/>
    <xdr:sp macro="" textlink="">
      <xdr:nvSpPr>
        <xdr:cNvPr id="94" name="テキスト ボックス 93">
          <a:extLst>
            <a:ext uri="{FF2B5EF4-FFF2-40B4-BE49-F238E27FC236}">
              <a16:creationId xmlns:a16="http://schemas.microsoft.com/office/drawing/2014/main" id="{8A9DAB9A-1EFB-4F6A-9FE9-B185F7FF250F}"/>
            </a:ext>
          </a:extLst>
        </xdr:cNvPr>
        <xdr:cNvSpPr txBox="1"/>
      </xdr:nvSpPr>
      <xdr:spPr>
        <a:xfrm>
          <a:off x="1955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138289</xdr:rowOff>
    </xdr:from>
    <xdr:to>
      <xdr:col>7</xdr:col>
      <xdr:colOff>31750</xdr:colOff>
      <xdr:row>44</xdr:row>
      <xdr:rowOff>68439</xdr:rowOff>
    </xdr:to>
    <xdr:sp macro="" textlink="">
      <xdr:nvSpPr>
        <xdr:cNvPr id="95" name="楕円 94">
          <a:extLst>
            <a:ext uri="{FF2B5EF4-FFF2-40B4-BE49-F238E27FC236}">
              <a16:creationId xmlns:a16="http://schemas.microsoft.com/office/drawing/2014/main" id="{D749C0B0-A5D7-451C-B133-0AC691DCCEA5}"/>
            </a:ext>
          </a:extLst>
        </xdr:cNvPr>
        <xdr:cNvSpPr/>
      </xdr:nvSpPr>
      <xdr:spPr>
        <a:xfrm>
          <a:off x="1397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53216</xdr:rowOff>
    </xdr:from>
    <xdr:ext cx="762000" cy="259045"/>
    <xdr:sp macro="" textlink="">
      <xdr:nvSpPr>
        <xdr:cNvPr id="96" name="テキスト ボックス 95">
          <a:extLst>
            <a:ext uri="{FF2B5EF4-FFF2-40B4-BE49-F238E27FC236}">
              <a16:creationId xmlns:a16="http://schemas.microsoft.com/office/drawing/2014/main" id="{B3B84D39-D0F6-46F8-97C0-675799E8E308}"/>
            </a:ext>
          </a:extLst>
        </xdr:cNvPr>
        <xdr:cNvSpPr txBox="1"/>
      </xdr:nvSpPr>
      <xdr:spPr>
        <a:xfrm>
          <a:off x="1066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43AE46E5-4428-4D71-B00D-556A9C63F5EA}"/>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8679EFF7-0999-4B7D-8D65-B49E857D2CFA}"/>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BEA19539-1A48-4819-9B87-1D3666E26F0D}"/>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A92C577A-4677-4B20-B0B8-9E6470F59A7A}"/>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74AF0E11-86C4-41C9-9078-1DE5E3277CDD}"/>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D4D69C54-CC4B-4AE3-8D38-3FCC9DECC002}"/>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2FA12E5E-809E-4015-821D-E8411CCEE645}"/>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4643FAF8-4A44-42D6-B5CD-BCDB71F8A788}"/>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4792085E-C4C6-4D25-87A3-9CF6FBBD2E0B}"/>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4E893D2-7C95-4161-80DE-91CDF049FBDC}"/>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37089CC-1AD6-4D8C-8CB4-669D28EEDABB}"/>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432E4930-4651-4392-A93F-DAEA7783EA74}"/>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DD882EF8-1467-4A90-BC83-8620DA70CB3C}"/>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は、近年は、南海トラフ地震対策事業の実施に伴い発行した地方債の償還に伴う公債費の増加によって上昇傾向にある。新型コロナウイルス感染拡大以降、事業の中止・縮小に伴う経常経費の減少や普通交付税の追加交付による歳入経常一般財源の増加により一時的に低下していたが、平時への移行に伴い再び上昇している。令和４年度は類似団体平均より２．６ポイント高くなったものの、全国、高知県平均は下回っている。</a:t>
          </a:r>
        </a:p>
        <a:p>
          <a:r>
            <a:rPr kumimoji="1" lang="ja-JP" altLang="en-US" sz="1100">
              <a:latin typeface="ＭＳ Ｐゴシック" panose="020B0600070205080204" pitchFamily="50" charset="-128"/>
              <a:ea typeface="ＭＳ Ｐゴシック" panose="020B0600070205080204" pitchFamily="50" charset="-128"/>
            </a:rPr>
            <a:t>　公債費は令和７年度頃をピークとして逓減していくものの、令和１２年度頃までは公債費負担の高い状態が続く見込みであるため、その他の経常経費の抑制に努め、健全な財政運営を目指す。</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F2D852C2-C46E-4018-8BCF-7E2E71F2D58D}"/>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39E3D9D1-490A-4BAF-9BF3-7DE4F3499583}"/>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4FA5A42D-B8A0-4B11-BA71-811C010FAF89}"/>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73260305-FEB8-463D-8DB5-F27F6007BFC8}"/>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4" name="テキスト ボックス 113">
          <a:extLst>
            <a:ext uri="{FF2B5EF4-FFF2-40B4-BE49-F238E27FC236}">
              <a16:creationId xmlns:a16="http://schemas.microsoft.com/office/drawing/2014/main" id="{EBA5087B-3051-4273-BC19-286C7DFCE96B}"/>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4241E7A5-BF2A-4D55-B606-3958E32FDB7A}"/>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6" name="テキスト ボックス 115">
          <a:extLst>
            <a:ext uri="{FF2B5EF4-FFF2-40B4-BE49-F238E27FC236}">
              <a16:creationId xmlns:a16="http://schemas.microsoft.com/office/drawing/2014/main" id="{828532A1-7AF8-4A1C-B27A-20E672851D67}"/>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F2B7ADD4-3F05-44D4-A647-53B4A28D2092}"/>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8" name="テキスト ボックス 117">
          <a:extLst>
            <a:ext uri="{FF2B5EF4-FFF2-40B4-BE49-F238E27FC236}">
              <a16:creationId xmlns:a16="http://schemas.microsoft.com/office/drawing/2014/main" id="{54BD7FDA-908A-465F-91EC-6231F467B373}"/>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3402957A-A4C9-498F-82CD-E05860DF510E}"/>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0" name="テキスト ボックス 119">
          <a:extLst>
            <a:ext uri="{FF2B5EF4-FFF2-40B4-BE49-F238E27FC236}">
              <a16:creationId xmlns:a16="http://schemas.microsoft.com/office/drawing/2014/main" id="{C2BF049B-D22E-4719-858C-9500DD9AF2F8}"/>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4338C540-EF4F-4CD5-8D2F-C05CF77F7A2D}"/>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92E8BC8F-3545-48D9-92CF-C6FF449FBBB6}"/>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5B5C1A45-68FF-44B2-AB2F-52C66F06B601}"/>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60</xdr:row>
      <xdr:rowOff>1270</xdr:rowOff>
    </xdr:from>
    <xdr:to>
      <xdr:col>23</xdr:col>
      <xdr:colOff>133350</xdr:colOff>
      <xdr:row>66</xdr:row>
      <xdr:rowOff>164592</xdr:rowOff>
    </xdr:to>
    <xdr:cxnSp macro="">
      <xdr:nvCxnSpPr>
        <xdr:cNvPr id="124" name="直線コネクタ 123">
          <a:extLst>
            <a:ext uri="{FF2B5EF4-FFF2-40B4-BE49-F238E27FC236}">
              <a16:creationId xmlns:a16="http://schemas.microsoft.com/office/drawing/2014/main" id="{E07E4332-EEA4-4BE3-AD46-6ACB5B328570}"/>
            </a:ext>
          </a:extLst>
        </xdr:cNvPr>
        <xdr:cNvCxnSpPr/>
      </xdr:nvCxnSpPr>
      <xdr:spPr>
        <a:xfrm flipV="1">
          <a:off x="4953000" y="10288270"/>
          <a:ext cx="0" cy="11920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136669</xdr:rowOff>
    </xdr:from>
    <xdr:ext cx="762000" cy="259045"/>
    <xdr:sp macro="" textlink="">
      <xdr:nvSpPr>
        <xdr:cNvPr id="125" name="財政構造の弾力性最小値テキスト">
          <a:extLst>
            <a:ext uri="{FF2B5EF4-FFF2-40B4-BE49-F238E27FC236}">
              <a16:creationId xmlns:a16="http://schemas.microsoft.com/office/drawing/2014/main" id="{E65C08D4-A062-404C-8B61-787868D126E3}"/>
            </a:ext>
          </a:extLst>
        </xdr:cNvPr>
        <xdr:cNvSpPr txBox="1"/>
      </xdr:nvSpPr>
      <xdr:spPr>
        <a:xfrm>
          <a:off x="5041900" y="11452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164592</xdr:rowOff>
    </xdr:from>
    <xdr:to>
      <xdr:col>24</xdr:col>
      <xdr:colOff>12700</xdr:colOff>
      <xdr:row>66</xdr:row>
      <xdr:rowOff>164592</xdr:rowOff>
    </xdr:to>
    <xdr:cxnSp macro="">
      <xdr:nvCxnSpPr>
        <xdr:cNvPr id="126" name="直線コネクタ 125">
          <a:extLst>
            <a:ext uri="{FF2B5EF4-FFF2-40B4-BE49-F238E27FC236}">
              <a16:creationId xmlns:a16="http://schemas.microsoft.com/office/drawing/2014/main" id="{C124F130-2F96-4607-AC9E-8B548C5D73C3}"/>
            </a:ext>
          </a:extLst>
        </xdr:cNvPr>
        <xdr:cNvCxnSpPr/>
      </xdr:nvCxnSpPr>
      <xdr:spPr>
        <a:xfrm>
          <a:off x="4864100" y="1148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87647</xdr:rowOff>
    </xdr:from>
    <xdr:ext cx="762000" cy="259045"/>
    <xdr:sp macro="" textlink="">
      <xdr:nvSpPr>
        <xdr:cNvPr id="127" name="財政構造の弾力性最大値テキスト">
          <a:extLst>
            <a:ext uri="{FF2B5EF4-FFF2-40B4-BE49-F238E27FC236}">
              <a16:creationId xmlns:a16="http://schemas.microsoft.com/office/drawing/2014/main" id="{584B52D7-FA86-4876-96F6-DEED73B62A29}"/>
            </a:ext>
          </a:extLst>
        </xdr:cNvPr>
        <xdr:cNvSpPr txBox="1"/>
      </xdr:nvSpPr>
      <xdr:spPr>
        <a:xfrm>
          <a:off x="5041900" y="10031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60</xdr:row>
      <xdr:rowOff>1270</xdr:rowOff>
    </xdr:from>
    <xdr:to>
      <xdr:col>24</xdr:col>
      <xdr:colOff>12700</xdr:colOff>
      <xdr:row>60</xdr:row>
      <xdr:rowOff>1270</xdr:rowOff>
    </xdr:to>
    <xdr:cxnSp macro="">
      <xdr:nvCxnSpPr>
        <xdr:cNvPr id="128" name="直線コネクタ 127">
          <a:extLst>
            <a:ext uri="{FF2B5EF4-FFF2-40B4-BE49-F238E27FC236}">
              <a16:creationId xmlns:a16="http://schemas.microsoft.com/office/drawing/2014/main" id="{E30C6E38-5F65-4B13-B6B5-85D7F250C2EC}"/>
            </a:ext>
          </a:extLst>
        </xdr:cNvPr>
        <xdr:cNvCxnSpPr/>
      </xdr:nvCxnSpPr>
      <xdr:spPr>
        <a:xfrm>
          <a:off x="4864100" y="10288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22606</xdr:rowOff>
    </xdr:from>
    <xdr:to>
      <xdr:col>23</xdr:col>
      <xdr:colOff>133350</xdr:colOff>
      <xdr:row>64</xdr:row>
      <xdr:rowOff>29718</xdr:rowOff>
    </xdr:to>
    <xdr:cxnSp macro="">
      <xdr:nvCxnSpPr>
        <xdr:cNvPr id="129" name="直線コネクタ 128">
          <a:extLst>
            <a:ext uri="{FF2B5EF4-FFF2-40B4-BE49-F238E27FC236}">
              <a16:creationId xmlns:a16="http://schemas.microsoft.com/office/drawing/2014/main" id="{5CE311C9-2F7A-4620-9472-55B206E3439F}"/>
            </a:ext>
          </a:extLst>
        </xdr:cNvPr>
        <xdr:cNvCxnSpPr/>
      </xdr:nvCxnSpPr>
      <xdr:spPr>
        <a:xfrm>
          <a:off x="4114800" y="10823956"/>
          <a:ext cx="838200" cy="1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41419</xdr:rowOff>
    </xdr:from>
    <xdr:ext cx="762000" cy="259045"/>
    <xdr:sp macro="" textlink="">
      <xdr:nvSpPr>
        <xdr:cNvPr id="130" name="財政構造の弾力性平均値テキスト">
          <a:extLst>
            <a:ext uri="{FF2B5EF4-FFF2-40B4-BE49-F238E27FC236}">
              <a16:creationId xmlns:a16="http://schemas.microsoft.com/office/drawing/2014/main" id="{0A0C420D-8E72-4BAD-B7E2-82229A4914D7}"/>
            </a:ext>
          </a:extLst>
        </xdr:cNvPr>
        <xdr:cNvSpPr txBox="1"/>
      </xdr:nvSpPr>
      <xdr:spPr>
        <a:xfrm>
          <a:off x="5041900" y="106713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24892</xdr:rowOff>
    </xdr:from>
    <xdr:to>
      <xdr:col>23</xdr:col>
      <xdr:colOff>184150</xdr:colOff>
      <xdr:row>63</xdr:row>
      <xdr:rowOff>126492</xdr:rowOff>
    </xdr:to>
    <xdr:sp macro="" textlink="">
      <xdr:nvSpPr>
        <xdr:cNvPr id="131" name="フローチャート: 判断 130">
          <a:extLst>
            <a:ext uri="{FF2B5EF4-FFF2-40B4-BE49-F238E27FC236}">
              <a16:creationId xmlns:a16="http://schemas.microsoft.com/office/drawing/2014/main" id="{A933FADB-82C0-4554-B61F-78C19F3DC031}"/>
            </a:ext>
          </a:extLst>
        </xdr:cNvPr>
        <xdr:cNvSpPr/>
      </xdr:nvSpPr>
      <xdr:spPr>
        <a:xfrm>
          <a:off x="4902200" y="10826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22606</xdr:rowOff>
    </xdr:from>
    <xdr:to>
      <xdr:col>19</xdr:col>
      <xdr:colOff>133350</xdr:colOff>
      <xdr:row>64</xdr:row>
      <xdr:rowOff>97282</xdr:rowOff>
    </xdr:to>
    <xdr:cxnSp macro="">
      <xdr:nvCxnSpPr>
        <xdr:cNvPr id="132" name="直線コネクタ 131">
          <a:extLst>
            <a:ext uri="{FF2B5EF4-FFF2-40B4-BE49-F238E27FC236}">
              <a16:creationId xmlns:a16="http://schemas.microsoft.com/office/drawing/2014/main" id="{353650DD-4CB2-47AE-8FAF-8D1EEC2961EB}"/>
            </a:ext>
          </a:extLst>
        </xdr:cNvPr>
        <xdr:cNvCxnSpPr/>
      </xdr:nvCxnSpPr>
      <xdr:spPr>
        <a:xfrm flipV="1">
          <a:off x="3225800" y="10823956"/>
          <a:ext cx="889000" cy="24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41910</xdr:rowOff>
    </xdr:from>
    <xdr:to>
      <xdr:col>19</xdr:col>
      <xdr:colOff>184150</xdr:colOff>
      <xdr:row>62</xdr:row>
      <xdr:rowOff>143510</xdr:rowOff>
    </xdr:to>
    <xdr:sp macro="" textlink="">
      <xdr:nvSpPr>
        <xdr:cNvPr id="133" name="フローチャート: 判断 132">
          <a:extLst>
            <a:ext uri="{FF2B5EF4-FFF2-40B4-BE49-F238E27FC236}">
              <a16:creationId xmlns:a16="http://schemas.microsoft.com/office/drawing/2014/main" id="{51783CB7-6193-48FA-A58C-E240658B4DAD}"/>
            </a:ext>
          </a:extLst>
        </xdr:cNvPr>
        <xdr:cNvSpPr/>
      </xdr:nvSpPr>
      <xdr:spPr>
        <a:xfrm>
          <a:off x="4064000" y="1067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153687</xdr:rowOff>
    </xdr:from>
    <xdr:ext cx="736600" cy="259045"/>
    <xdr:sp macro="" textlink="">
      <xdr:nvSpPr>
        <xdr:cNvPr id="134" name="テキスト ボックス 133">
          <a:extLst>
            <a:ext uri="{FF2B5EF4-FFF2-40B4-BE49-F238E27FC236}">
              <a16:creationId xmlns:a16="http://schemas.microsoft.com/office/drawing/2014/main" id="{388E6454-2D40-43D1-8710-C59018A0708F}"/>
            </a:ext>
          </a:extLst>
        </xdr:cNvPr>
        <xdr:cNvSpPr txBox="1"/>
      </xdr:nvSpPr>
      <xdr:spPr>
        <a:xfrm>
          <a:off x="3733800" y="104406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97282</xdr:rowOff>
    </xdr:from>
    <xdr:to>
      <xdr:col>15</xdr:col>
      <xdr:colOff>82550</xdr:colOff>
      <xdr:row>65</xdr:row>
      <xdr:rowOff>114046</xdr:rowOff>
    </xdr:to>
    <xdr:cxnSp macro="">
      <xdr:nvCxnSpPr>
        <xdr:cNvPr id="135" name="直線コネクタ 134">
          <a:extLst>
            <a:ext uri="{FF2B5EF4-FFF2-40B4-BE49-F238E27FC236}">
              <a16:creationId xmlns:a16="http://schemas.microsoft.com/office/drawing/2014/main" id="{87B22F4E-49C1-41A2-9910-490191B1178A}"/>
            </a:ext>
          </a:extLst>
        </xdr:cNvPr>
        <xdr:cNvCxnSpPr/>
      </xdr:nvCxnSpPr>
      <xdr:spPr>
        <a:xfrm flipV="1">
          <a:off x="2336800" y="11070082"/>
          <a:ext cx="889000" cy="18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49022</xdr:rowOff>
    </xdr:from>
    <xdr:to>
      <xdr:col>15</xdr:col>
      <xdr:colOff>133350</xdr:colOff>
      <xdr:row>63</xdr:row>
      <xdr:rowOff>150622</xdr:rowOff>
    </xdr:to>
    <xdr:sp macro="" textlink="">
      <xdr:nvSpPr>
        <xdr:cNvPr id="136" name="フローチャート: 判断 135">
          <a:extLst>
            <a:ext uri="{FF2B5EF4-FFF2-40B4-BE49-F238E27FC236}">
              <a16:creationId xmlns:a16="http://schemas.microsoft.com/office/drawing/2014/main" id="{FD4B8F93-DD91-4269-9DFD-B487A3B36A81}"/>
            </a:ext>
          </a:extLst>
        </xdr:cNvPr>
        <xdr:cNvSpPr/>
      </xdr:nvSpPr>
      <xdr:spPr>
        <a:xfrm>
          <a:off x="3175000" y="1085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160799</xdr:rowOff>
    </xdr:from>
    <xdr:ext cx="762000" cy="259045"/>
    <xdr:sp macro="" textlink="">
      <xdr:nvSpPr>
        <xdr:cNvPr id="137" name="テキスト ボックス 136">
          <a:extLst>
            <a:ext uri="{FF2B5EF4-FFF2-40B4-BE49-F238E27FC236}">
              <a16:creationId xmlns:a16="http://schemas.microsoft.com/office/drawing/2014/main" id="{B8B8AD57-24FE-4410-BBA5-10B65BF63D80}"/>
            </a:ext>
          </a:extLst>
        </xdr:cNvPr>
        <xdr:cNvSpPr txBox="1"/>
      </xdr:nvSpPr>
      <xdr:spPr>
        <a:xfrm>
          <a:off x="2844800" y="10619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99568</xdr:rowOff>
    </xdr:from>
    <xdr:to>
      <xdr:col>11</xdr:col>
      <xdr:colOff>31750</xdr:colOff>
      <xdr:row>65</xdr:row>
      <xdr:rowOff>114046</xdr:rowOff>
    </xdr:to>
    <xdr:cxnSp macro="">
      <xdr:nvCxnSpPr>
        <xdr:cNvPr id="138" name="直線コネクタ 137">
          <a:extLst>
            <a:ext uri="{FF2B5EF4-FFF2-40B4-BE49-F238E27FC236}">
              <a16:creationId xmlns:a16="http://schemas.microsoft.com/office/drawing/2014/main" id="{0BAB8F1F-1B65-45AA-AFB5-0A274B80389E}"/>
            </a:ext>
          </a:extLst>
        </xdr:cNvPr>
        <xdr:cNvCxnSpPr/>
      </xdr:nvCxnSpPr>
      <xdr:spPr>
        <a:xfrm>
          <a:off x="1447800" y="11243818"/>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92456</xdr:rowOff>
    </xdr:from>
    <xdr:to>
      <xdr:col>11</xdr:col>
      <xdr:colOff>82550</xdr:colOff>
      <xdr:row>64</xdr:row>
      <xdr:rowOff>22606</xdr:rowOff>
    </xdr:to>
    <xdr:sp macro="" textlink="">
      <xdr:nvSpPr>
        <xdr:cNvPr id="139" name="フローチャート: 判断 138">
          <a:extLst>
            <a:ext uri="{FF2B5EF4-FFF2-40B4-BE49-F238E27FC236}">
              <a16:creationId xmlns:a16="http://schemas.microsoft.com/office/drawing/2014/main" id="{5D572CEB-6451-49F1-A7A9-25DC54401647}"/>
            </a:ext>
          </a:extLst>
        </xdr:cNvPr>
        <xdr:cNvSpPr/>
      </xdr:nvSpPr>
      <xdr:spPr>
        <a:xfrm>
          <a:off x="2286000" y="108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32783</xdr:rowOff>
    </xdr:from>
    <xdr:ext cx="762000" cy="259045"/>
    <xdr:sp macro="" textlink="">
      <xdr:nvSpPr>
        <xdr:cNvPr id="140" name="テキスト ボックス 139">
          <a:extLst>
            <a:ext uri="{FF2B5EF4-FFF2-40B4-BE49-F238E27FC236}">
              <a16:creationId xmlns:a16="http://schemas.microsoft.com/office/drawing/2014/main" id="{B1B77B78-5D30-48AC-AF73-26772F97FBEF}"/>
            </a:ext>
          </a:extLst>
        </xdr:cNvPr>
        <xdr:cNvSpPr txBox="1"/>
      </xdr:nvSpPr>
      <xdr:spPr>
        <a:xfrm>
          <a:off x="1955800" y="10662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82804</xdr:rowOff>
    </xdr:from>
    <xdr:to>
      <xdr:col>7</xdr:col>
      <xdr:colOff>31750</xdr:colOff>
      <xdr:row>64</xdr:row>
      <xdr:rowOff>12954</xdr:rowOff>
    </xdr:to>
    <xdr:sp macro="" textlink="">
      <xdr:nvSpPr>
        <xdr:cNvPr id="141" name="フローチャート: 判断 140">
          <a:extLst>
            <a:ext uri="{FF2B5EF4-FFF2-40B4-BE49-F238E27FC236}">
              <a16:creationId xmlns:a16="http://schemas.microsoft.com/office/drawing/2014/main" id="{43E7C650-7DD0-4BCE-8161-AAF2D0F1C5FE}"/>
            </a:ext>
          </a:extLst>
        </xdr:cNvPr>
        <xdr:cNvSpPr/>
      </xdr:nvSpPr>
      <xdr:spPr>
        <a:xfrm>
          <a:off x="1397000" y="1088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23131</xdr:rowOff>
    </xdr:from>
    <xdr:ext cx="762000" cy="259045"/>
    <xdr:sp macro="" textlink="">
      <xdr:nvSpPr>
        <xdr:cNvPr id="142" name="テキスト ボックス 141">
          <a:extLst>
            <a:ext uri="{FF2B5EF4-FFF2-40B4-BE49-F238E27FC236}">
              <a16:creationId xmlns:a16="http://schemas.microsoft.com/office/drawing/2014/main" id="{F296938B-DDFE-4DEF-AD05-C591BDBAEF81}"/>
            </a:ext>
          </a:extLst>
        </xdr:cNvPr>
        <xdr:cNvSpPr txBox="1"/>
      </xdr:nvSpPr>
      <xdr:spPr>
        <a:xfrm>
          <a:off x="1066800" y="1065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42FE8B3E-C1C4-4854-8476-3C73DF0AA46D}"/>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3D399B95-F654-4149-AB44-609F9AB9E4E2}"/>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679D405B-266D-43A7-B345-94501C5116D7}"/>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50B6C1C2-D339-4F21-BEC4-ADB0B9DEE084}"/>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A9AC16FA-E3AB-4FA6-A377-D00C385C6A2A}"/>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150368</xdr:rowOff>
    </xdr:from>
    <xdr:to>
      <xdr:col>23</xdr:col>
      <xdr:colOff>184150</xdr:colOff>
      <xdr:row>64</xdr:row>
      <xdr:rowOff>80518</xdr:rowOff>
    </xdr:to>
    <xdr:sp macro="" textlink="">
      <xdr:nvSpPr>
        <xdr:cNvPr id="148" name="楕円 147">
          <a:extLst>
            <a:ext uri="{FF2B5EF4-FFF2-40B4-BE49-F238E27FC236}">
              <a16:creationId xmlns:a16="http://schemas.microsoft.com/office/drawing/2014/main" id="{E8D5DA2E-D4F5-4C6B-A942-C555DDCC6D2F}"/>
            </a:ext>
          </a:extLst>
        </xdr:cNvPr>
        <xdr:cNvSpPr/>
      </xdr:nvSpPr>
      <xdr:spPr>
        <a:xfrm>
          <a:off x="4902200" y="1095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122445</xdr:rowOff>
    </xdr:from>
    <xdr:ext cx="762000" cy="259045"/>
    <xdr:sp macro="" textlink="">
      <xdr:nvSpPr>
        <xdr:cNvPr id="149" name="財政構造の弾力性該当値テキスト">
          <a:extLst>
            <a:ext uri="{FF2B5EF4-FFF2-40B4-BE49-F238E27FC236}">
              <a16:creationId xmlns:a16="http://schemas.microsoft.com/office/drawing/2014/main" id="{27867892-1ECA-414F-8752-3C989ED8CC0C}"/>
            </a:ext>
          </a:extLst>
        </xdr:cNvPr>
        <xdr:cNvSpPr txBox="1"/>
      </xdr:nvSpPr>
      <xdr:spPr>
        <a:xfrm>
          <a:off x="5041900" y="109237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143256</xdr:rowOff>
    </xdr:from>
    <xdr:to>
      <xdr:col>19</xdr:col>
      <xdr:colOff>184150</xdr:colOff>
      <xdr:row>63</xdr:row>
      <xdr:rowOff>73406</xdr:rowOff>
    </xdr:to>
    <xdr:sp macro="" textlink="">
      <xdr:nvSpPr>
        <xdr:cNvPr id="150" name="楕円 149">
          <a:extLst>
            <a:ext uri="{FF2B5EF4-FFF2-40B4-BE49-F238E27FC236}">
              <a16:creationId xmlns:a16="http://schemas.microsoft.com/office/drawing/2014/main" id="{C679EDAA-1825-40CA-A438-C57E1DBBE6F8}"/>
            </a:ext>
          </a:extLst>
        </xdr:cNvPr>
        <xdr:cNvSpPr/>
      </xdr:nvSpPr>
      <xdr:spPr>
        <a:xfrm>
          <a:off x="4064000" y="10773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58183</xdr:rowOff>
    </xdr:from>
    <xdr:ext cx="736600" cy="259045"/>
    <xdr:sp macro="" textlink="">
      <xdr:nvSpPr>
        <xdr:cNvPr id="151" name="テキスト ボックス 150">
          <a:extLst>
            <a:ext uri="{FF2B5EF4-FFF2-40B4-BE49-F238E27FC236}">
              <a16:creationId xmlns:a16="http://schemas.microsoft.com/office/drawing/2014/main" id="{4B5E80AA-DF21-4FD4-90F8-24886FE9BB8D}"/>
            </a:ext>
          </a:extLst>
        </xdr:cNvPr>
        <xdr:cNvSpPr txBox="1"/>
      </xdr:nvSpPr>
      <xdr:spPr>
        <a:xfrm>
          <a:off x="3733800" y="108595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46482</xdr:rowOff>
    </xdr:from>
    <xdr:to>
      <xdr:col>15</xdr:col>
      <xdr:colOff>133350</xdr:colOff>
      <xdr:row>64</xdr:row>
      <xdr:rowOff>148082</xdr:rowOff>
    </xdr:to>
    <xdr:sp macro="" textlink="">
      <xdr:nvSpPr>
        <xdr:cNvPr id="152" name="楕円 151">
          <a:extLst>
            <a:ext uri="{FF2B5EF4-FFF2-40B4-BE49-F238E27FC236}">
              <a16:creationId xmlns:a16="http://schemas.microsoft.com/office/drawing/2014/main" id="{B1D0F590-B4FF-4F6A-BC73-175CC3295EFE}"/>
            </a:ext>
          </a:extLst>
        </xdr:cNvPr>
        <xdr:cNvSpPr/>
      </xdr:nvSpPr>
      <xdr:spPr>
        <a:xfrm>
          <a:off x="3175000" y="1101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132859</xdr:rowOff>
    </xdr:from>
    <xdr:ext cx="762000" cy="259045"/>
    <xdr:sp macro="" textlink="">
      <xdr:nvSpPr>
        <xdr:cNvPr id="153" name="テキスト ボックス 152">
          <a:extLst>
            <a:ext uri="{FF2B5EF4-FFF2-40B4-BE49-F238E27FC236}">
              <a16:creationId xmlns:a16="http://schemas.microsoft.com/office/drawing/2014/main" id="{7EE4CE56-7891-4D7C-87D7-41FD0AC734A3}"/>
            </a:ext>
          </a:extLst>
        </xdr:cNvPr>
        <xdr:cNvSpPr txBox="1"/>
      </xdr:nvSpPr>
      <xdr:spPr>
        <a:xfrm>
          <a:off x="2844800" y="11105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65</xdr:row>
      <xdr:rowOff>63246</xdr:rowOff>
    </xdr:from>
    <xdr:to>
      <xdr:col>11</xdr:col>
      <xdr:colOff>82550</xdr:colOff>
      <xdr:row>65</xdr:row>
      <xdr:rowOff>164846</xdr:rowOff>
    </xdr:to>
    <xdr:sp macro="" textlink="">
      <xdr:nvSpPr>
        <xdr:cNvPr id="154" name="楕円 153">
          <a:extLst>
            <a:ext uri="{FF2B5EF4-FFF2-40B4-BE49-F238E27FC236}">
              <a16:creationId xmlns:a16="http://schemas.microsoft.com/office/drawing/2014/main" id="{1021E378-B2E3-4DCB-B224-4AA34F0C2012}"/>
            </a:ext>
          </a:extLst>
        </xdr:cNvPr>
        <xdr:cNvSpPr/>
      </xdr:nvSpPr>
      <xdr:spPr>
        <a:xfrm>
          <a:off x="2286000" y="1120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149623</xdr:rowOff>
    </xdr:from>
    <xdr:ext cx="762000" cy="259045"/>
    <xdr:sp macro="" textlink="">
      <xdr:nvSpPr>
        <xdr:cNvPr id="155" name="テキスト ボックス 154">
          <a:extLst>
            <a:ext uri="{FF2B5EF4-FFF2-40B4-BE49-F238E27FC236}">
              <a16:creationId xmlns:a16="http://schemas.microsoft.com/office/drawing/2014/main" id="{4E4A7E5E-63E4-402E-9A31-6AAEDE1D9DA7}"/>
            </a:ext>
          </a:extLst>
        </xdr:cNvPr>
        <xdr:cNvSpPr txBox="1"/>
      </xdr:nvSpPr>
      <xdr:spPr>
        <a:xfrm>
          <a:off x="1955800" y="11293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48768</xdr:rowOff>
    </xdr:from>
    <xdr:to>
      <xdr:col>7</xdr:col>
      <xdr:colOff>31750</xdr:colOff>
      <xdr:row>65</xdr:row>
      <xdr:rowOff>150368</xdr:rowOff>
    </xdr:to>
    <xdr:sp macro="" textlink="">
      <xdr:nvSpPr>
        <xdr:cNvPr id="156" name="楕円 155">
          <a:extLst>
            <a:ext uri="{FF2B5EF4-FFF2-40B4-BE49-F238E27FC236}">
              <a16:creationId xmlns:a16="http://schemas.microsoft.com/office/drawing/2014/main" id="{A1EF8B17-C3B8-4026-9B37-DD756BEBE7A5}"/>
            </a:ext>
          </a:extLst>
        </xdr:cNvPr>
        <xdr:cNvSpPr/>
      </xdr:nvSpPr>
      <xdr:spPr>
        <a:xfrm>
          <a:off x="1397000" y="11193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135145</xdr:rowOff>
    </xdr:from>
    <xdr:ext cx="762000" cy="259045"/>
    <xdr:sp macro="" textlink="">
      <xdr:nvSpPr>
        <xdr:cNvPr id="157" name="テキスト ボックス 156">
          <a:extLst>
            <a:ext uri="{FF2B5EF4-FFF2-40B4-BE49-F238E27FC236}">
              <a16:creationId xmlns:a16="http://schemas.microsoft.com/office/drawing/2014/main" id="{74224626-E736-4107-8046-8AFE35BD1759}"/>
            </a:ext>
          </a:extLst>
        </xdr:cNvPr>
        <xdr:cNvSpPr txBox="1"/>
      </xdr:nvSpPr>
      <xdr:spPr>
        <a:xfrm>
          <a:off x="1066800" y="11279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BD104483-8A48-4FA6-8C8E-962FFC342AD7}"/>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238AECBE-EC23-4DAB-BDF6-CFC06B50BD17}"/>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83BB221E-6E13-4754-9BB6-7423A9167678}"/>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[381,828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5C578A-7796-443A-96C8-FB334F223132}"/>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D9DD7B4A-AB16-4318-8CDC-3A9BBDECB314}"/>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B2C8A963-0F56-4B38-9164-BFB271C17408}"/>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E08EE97B-2AE1-4432-A9B7-5F5CD707F86E}"/>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8AAC7F02-ED63-41E6-89DC-9659DF0FC58A}"/>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9AFCADFC-1426-4CA4-8D55-5910D9CEC65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7810F1BD-BBB7-496C-BB58-500478422CC4}"/>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7BF050FF-0716-40CF-8EF7-F36031BC86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3FF061A4-FD48-405D-A9D9-DD886D0D8904}"/>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77616DBC-46E4-474B-9F39-5B35F07EDE8B}"/>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は、緊急浚渫推進事業を実施したことにより上昇しており、類似団体平均、高知県平均ともに上回っている。緊急浚渫推進事業は令和６年度頃まで実施予定であるため、人件費・物件費等は一時的に上昇する見込みである。</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DFC06C72-A61C-4920-BACB-5216022772EB}"/>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6624231-7D36-4729-98C8-CFE12297D9C2}"/>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88F3714F-E324-4150-A2D5-2C7BDA819C21}"/>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4" name="直線コネクタ 173">
          <a:extLst>
            <a:ext uri="{FF2B5EF4-FFF2-40B4-BE49-F238E27FC236}">
              <a16:creationId xmlns:a16="http://schemas.microsoft.com/office/drawing/2014/main" id="{022637D0-74AC-48E7-A1DF-67DF6EC7CCA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5" name="テキスト ボックス 174">
          <a:extLst>
            <a:ext uri="{FF2B5EF4-FFF2-40B4-BE49-F238E27FC236}">
              <a16:creationId xmlns:a16="http://schemas.microsoft.com/office/drawing/2014/main" id="{262C0B68-9A27-45B7-9D70-53B5DBD7F3CA}"/>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6" name="直線コネクタ 175">
          <a:extLst>
            <a:ext uri="{FF2B5EF4-FFF2-40B4-BE49-F238E27FC236}">
              <a16:creationId xmlns:a16="http://schemas.microsoft.com/office/drawing/2014/main" id="{79E9D1B4-FFD1-4A19-BF9D-3E12CF5E23C7}"/>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7" name="テキスト ボックス 176">
          <a:extLst>
            <a:ext uri="{FF2B5EF4-FFF2-40B4-BE49-F238E27FC236}">
              <a16:creationId xmlns:a16="http://schemas.microsoft.com/office/drawing/2014/main" id="{A46026E0-AE04-4968-BBE2-6A08E47E1DF1}"/>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8" name="直線コネクタ 177">
          <a:extLst>
            <a:ext uri="{FF2B5EF4-FFF2-40B4-BE49-F238E27FC236}">
              <a16:creationId xmlns:a16="http://schemas.microsoft.com/office/drawing/2014/main" id="{E0694BC1-D64E-457D-94F0-7285C5200CF6}"/>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9" name="テキスト ボックス 178">
          <a:extLst>
            <a:ext uri="{FF2B5EF4-FFF2-40B4-BE49-F238E27FC236}">
              <a16:creationId xmlns:a16="http://schemas.microsoft.com/office/drawing/2014/main" id="{50890FB3-6CAE-467C-BAB6-4870CD23BE83}"/>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0" name="直線コネクタ 179">
          <a:extLst>
            <a:ext uri="{FF2B5EF4-FFF2-40B4-BE49-F238E27FC236}">
              <a16:creationId xmlns:a16="http://schemas.microsoft.com/office/drawing/2014/main" id="{64250950-A469-4A1C-8F2C-48A9C98ADFB3}"/>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1" name="テキスト ボックス 180">
          <a:extLst>
            <a:ext uri="{FF2B5EF4-FFF2-40B4-BE49-F238E27FC236}">
              <a16:creationId xmlns:a16="http://schemas.microsoft.com/office/drawing/2014/main" id="{EF583D5C-2BF5-41F3-9323-156D05D0547D}"/>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2" name="直線コネクタ 181">
          <a:extLst>
            <a:ext uri="{FF2B5EF4-FFF2-40B4-BE49-F238E27FC236}">
              <a16:creationId xmlns:a16="http://schemas.microsoft.com/office/drawing/2014/main" id="{2BC8B88A-3851-443F-B8A3-DFF2491641C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3" name="テキスト ボックス 182">
          <a:extLst>
            <a:ext uri="{FF2B5EF4-FFF2-40B4-BE49-F238E27FC236}">
              <a16:creationId xmlns:a16="http://schemas.microsoft.com/office/drawing/2014/main" id="{A857FCCD-B4B5-486B-99E9-B13D22DFA97C}"/>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4" name="人件費・物件費等の状況グラフ枠">
          <a:extLst>
            <a:ext uri="{FF2B5EF4-FFF2-40B4-BE49-F238E27FC236}">
              <a16:creationId xmlns:a16="http://schemas.microsoft.com/office/drawing/2014/main" id="{EEE2CA75-07C0-4707-80D2-374251A35FF6}"/>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110382</xdr:rowOff>
    </xdr:from>
    <xdr:to>
      <xdr:col>23</xdr:col>
      <xdr:colOff>133350</xdr:colOff>
      <xdr:row>87</xdr:row>
      <xdr:rowOff>169707</xdr:rowOff>
    </xdr:to>
    <xdr:cxnSp macro="">
      <xdr:nvCxnSpPr>
        <xdr:cNvPr id="185" name="直線コネクタ 184">
          <a:extLst>
            <a:ext uri="{FF2B5EF4-FFF2-40B4-BE49-F238E27FC236}">
              <a16:creationId xmlns:a16="http://schemas.microsoft.com/office/drawing/2014/main" id="{72700A81-509E-47B4-8796-A877C47B7E69}"/>
            </a:ext>
          </a:extLst>
        </xdr:cNvPr>
        <xdr:cNvCxnSpPr/>
      </xdr:nvCxnSpPr>
      <xdr:spPr>
        <a:xfrm flipV="1">
          <a:off x="4953000" y="13826382"/>
          <a:ext cx="0" cy="125947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87</xdr:row>
      <xdr:rowOff>141784</xdr:rowOff>
    </xdr:from>
    <xdr:ext cx="762000" cy="259045"/>
    <xdr:sp macro="" textlink="">
      <xdr:nvSpPr>
        <xdr:cNvPr id="186" name="人件費・物件費等の状況最小値テキスト">
          <a:extLst>
            <a:ext uri="{FF2B5EF4-FFF2-40B4-BE49-F238E27FC236}">
              <a16:creationId xmlns:a16="http://schemas.microsoft.com/office/drawing/2014/main" id="{938DEB99-3224-4EF8-8172-564DE3C109F0}"/>
            </a:ext>
          </a:extLst>
        </xdr:cNvPr>
        <xdr:cNvSpPr txBox="1"/>
      </xdr:nvSpPr>
      <xdr:spPr>
        <a:xfrm>
          <a:off x="5041900" y="15057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699,278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87</xdr:row>
      <xdr:rowOff>169707</xdr:rowOff>
    </xdr:from>
    <xdr:to>
      <xdr:col>24</xdr:col>
      <xdr:colOff>12700</xdr:colOff>
      <xdr:row>87</xdr:row>
      <xdr:rowOff>169707</xdr:rowOff>
    </xdr:to>
    <xdr:cxnSp macro="">
      <xdr:nvCxnSpPr>
        <xdr:cNvPr id="187" name="直線コネクタ 186">
          <a:extLst>
            <a:ext uri="{FF2B5EF4-FFF2-40B4-BE49-F238E27FC236}">
              <a16:creationId xmlns:a16="http://schemas.microsoft.com/office/drawing/2014/main" id="{576437DC-D320-4D0F-9110-BEA03928FC2E}"/>
            </a:ext>
          </a:extLst>
        </xdr:cNvPr>
        <xdr:cNvCxnSpPr/>
      </xdr:nvCxnSpPr>
      <xdr:spPr>
        <a:xfrm>
          <a:off x="4864100" y="15085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25309</xdr:rowOff>
    </xdr:from>
    <xdr:ext cx="762000" cy="259045"/>
    <xdr:sp macro="" textlink="">
      <xdr:nvSpPr>
        <xdr:cNvPr id="188" name="人件費・物件費等の状況最大値テキスト">
          <a:extLst>
            <a:ext uri="{FF2B5EF4-FFF2-40B4-BE49-F238E27FC236}">
              <a16:creationId xmlns:a16="http://schemas.microsoft.com/office/drawing/2014/main" id="{52A71835-B9F3-45A7-A008-FA17948DF4B0}"/>
            </a:ext>
          </a:extLst>
        </xdr:cNvPr>
        <xdr:cNvSpPr txBox="1"/>
      </xdr:nvSpPr>
      <xdr:spPr>
        <a:xfrm>
          <a:off x="5041900" y="13569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177,324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110382</xdr:rowOff>
    </xdr:from>
    <xdr:to>
      <xdr:col>24</xdr:col>
      <xdr:colOff>12700</xdr:colOff>
      <xdr:row>80</xdr:row>
      <xdr:rowOff>110382</xdr:rowOff>
    </xdr:to>
    <xdr:cxnSp macro="">
      <xdr:nvCxnSpPr>
        <xdr:cNvPr id="189" name="直線コネクタ 188">
          <a:extLst>
            <a:ext uri="{FF2B5EF4-FFF2-40B4-BE49-F238E27FC236}">
              <a16:creationId xmlns:a16="http://schemas.microsoft.com/office/drawing/2014/main" id="{CD3C5EB3-271A-4F3B-B646-7526DE4C0FD4}"/>
            </a:ext>
          </a:extLst>
        </xdr:cNvPr>
        <xdr:cNvCxnSpPr/>
      </xdr:nvCxnSpPr>
      <xdr:spPr>
        <a:xfrm>
          <a:off x="4864100" y="13826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170586</xdr:rowOff>
    </xdr:from>
    <xdr:to>
      <xdr:col>23</xdr:col>
      <xdr:colOff>133350</xdr:colOff>
      <xdr:row>83</xdr:row>
      <xdr:rowOff>89502</xdr:rowOff>
    </xdr:to>
    <xdr:cxnSp macro="">
      <xdr:nvCxnSpPr>
        <xdr:cNvPr id="190" name="直線コネクタ 189">
          <a:extLst>
            <a:ext uri="{FF2B5EF4-FFF2-40B4-BE49-F238E27FC236}">
              <a16:creationId xmlns:a16="http://schemas.microsoft.com/office/drawing/2014/main" id="{A94624E6-B802-46F7-81C5-D96D71BC0980}"/>
            </a:ext>
          </a:extLst>
        </xdr:cNvPr>
        <xdr:cNvCxnSpPr/>
      </xdr:nvCxnSpPr>
      <xdr:spPr>
        <a:xfrm>
          <a:off x="4114800" y="14229486"/>
          <a:ext cx="838200" cy="90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153940</xdr:rowOff>
    </xdr:from>
    <xdr:ext cx="762000" cy="259045"/>
    <xdr:sp macro="" textlink="">
      <xdr:nvSpPr>
        <xdr:cNvPr id="191" name="人件費・物件費等の状況平均値テキスト">
          <a:extLst>
            <a:ext uri="{FF2B5EF4-FFF2-40B4-BE49-F238E27FC236}">
              <a16:creationId xmlns:a16="http://schemas.microsoft.com/office/drawing/2014/main" id="{05665B1E-3F04-4090-90FA-A493426D6FAB}"/>
            </a:ext>
          </a:extLst>
        </xdr:cNvPr>
        <xdr:cNvSpPr txBox="1"/>
      </xdr:nvSpPr>
      <xdr:spPr>
        <a:xfrm>
          <a:off x="5041900" y="14041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137413</xdr:rowOff>
    </xdr:from>
    <xdr:to>
      <xdr:col>23</xdr:col>
      <xdr:colOff>184150</xdr:colOff>
      <xdr:row>83</xdr:row>
      <xdr:rowOff>67563</xdr:rowOff>
    </xdr:to>
    <xdr:sp macro="" textlink="">
      <xdr:nvSpPr>
        <xdr:cNvPr id="192" name="フローチャート: 判断 191">
          <a:extLst>
            <a:ext uri="{FF2B5EF4-FFF2-40B4-BE49-F238E27FC236}">
              <a16:creationId xmlns:a16="http://schemas.microsoft.com/office/drawing/2014/main" id="{75CBD2C1-8085-49D3-9306-8EEE42E7885D}"/>
            </a:ext>
          </a:extLst>
        </xdr:cNvPr>
        <xdr:cNvSpPr/>
      </xdr:nvSpPr>
      <xdr:spPr>
        <a:xfrm>
          <a:off x="4902200" y="14196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77518</xdr:rowOff>
    </xdr:from>
    <xdr:to>
      <xdr:col>19</xdr:col>
      <xdr:colOff>133350</xdr:colOff>
      <xdr:row>82</xdr:row>
      <xdr:rowOff>170586</xdr:rowOff>
    </xdr:to>
    <xdr:cxnSp macro="">
      <xdr:nvCxnSpPr>
        <xdr:cNvPr id="193" name="直線コネクタ 192">
          <a:extLst>
            <a:ext uri="{FF2B5EF4-FFF2-40B4-BE49-F238E27FC236}">
              <a16:creationId xmlns:a16="http://schemas.microsoft.com/office/drawing/2014/main" id="{64796D6B-C73C-4615-86D3-16362F2559B0}"/>
            </a:ext>
          </a:extLst>
        </xdr:cNvPr>
        <xdr:cNvCxnSpPr/>
      </xdr:nvCxnSpPr>
      <xdr:spPr>
        <a:xfrm>
          <a:off x="3225800" y="14136418"/>
          <a:ext cx="889000" cy="93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110922</xdr:rowOff>
    </xdr:from>
    <xdr:to>
      <xdr:col>19</xdr:col>
      <xdr:colOff>184150</xdr:colOff>
      <xdr:row>83</xdr:row>
      <xdr:rowOff>41072</xdr:rowOff>
    </xdr:to>
    <xdr:sp macro="" textlink="">
      <xdr:nvSpPr>
        <xdr:cNvPr id="194" name="フローチャート: 判断 193">
          <a:extLst>
            <a:ext uri="{FF2B5EF4-FFF2-40B4-BE49-F238E27FC236}">
              <a16:creationId xmlns:a16="http://schemas.microsoft.com/office/drawing/2014/main" id="{00BA7173-FB81-4498-81BD-7A4C1D9F58AA}"/>
            </a:ext>
          </a:extLst>
        </xdr:cNvPr>
        <xdr:cNvSpPr/>
      </xdr:nvSpPr>
      <xdr:spPr>
        <a:xfrm>
          <a:off x="4064000" y="1416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51249</xdr:rowOff>
    </xdr:from>
    <xdr:ext cx="736600" cy="259045"/>
    <xdr:sp macro="" textlink="">
      <xdr:nvSpPr>
        <xdr:cNvPr id="195" name="テキスト ボックス 194">
          <a:extLst>
            <a:ext uri="{FF2B5EF4-FFF2-40B4-BE49-F238E27FC236}">
              <a16:creationId xmlns:a16="http://schemas.microsoft.com/office/drawing/2014/main" id="{5785127B-1869-4D3C-9CCC-925326A59473}"/>
            </a:ext>
          </a:extLst>
        </xdr:cNvPr>
        <xdr:cNvSpPr txBox="1"/>
      </xdr:nvSpPr>
      <xdr:spPr>
        <a:xfrm>
          <a:off x="3733800" y="139386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30900</xdr:rowOff>
    </xdr:from>
    <xdr:to>
      <xdr:col>15</xdr:col>
      <xdr:colOff>82550</xdr:colOff>
      <xdr:row>82</xdr:row>
      <xdr:rowOff>77518</xdr:rowOff>
    </xdr:to>
    <xdr:cxnSp macro="">
      <xdr:nvCxnSpPr>
        <xdr:cNvPr id="196" name="直線コネクタ 195">
          <a:extLst>
            <a:ext uri="{FF2B5EF4-FFF2-40B4-BE49-F238E27FC236}">
              <a16:creationId xmlns:a16="http://schemas.microsoft.com/office/drawing/2014/main" id="{2C696472-CC1D-4B15-9F50-7531A8724301}"/>
            </a:ext>
          </a:extLst>
        </xdr:cNvPr>
        <xdr:cNvCxnSpPr/>
      </xdr:nvCxnSpPr>
      <xdr:spPr>
        <a:xfrm>
          <a:off x="2336800" y="14089800"/>
          <a:ext cx="889000" cy="46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64208</xdr:rowOff>
    </xdr:from>
    <xdr:to>
      <xdr:col>15</xdr:col>
      <xdr:colOff>133350</xdr:colOff>
      <xdr:row>82</xdr:row>
      <xdr:rowOff>165808</xdr:rowOff>
    </xdr:to>
    <xdr:sp macro="" textlink="">
      <xdr:nvSpPr>
        <xdr:cNvPr id="197" name="フローチャート: 判断 196">
          <a:extLst>
            <a:ext uri="{FF2B5EF4-FFF2-40B4-BE49-F238E27FC236}">
              <a16:creationId xmlns:a16="http://schemas.microsoft.com/office/drawing/2014/main" id="{9FB75816-8382-4302-BB6D-0A5F280C24CB}"/>
            </a:ext>
          </a:extLst>
        </xdr:cNvPr>
        <xdr:cNvSpPr/>
      </xdr:nvSpPr>
      <xdr:spPr>
        <a:xfrm>
          <a:off x="3175000" y="1412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150585</xdr:rowOff>
    </xdr:from>
    <xdr:ext cx="762000" cy="259045"/>
    <xdr:sp macro="" textlink="">
      <xdr:nvSpPr>
        <xdr:cNvPr id="198" name="テキスト ボックス 197">
          <a:extLst>
            <a:ext uri="{FF2B5EF4-FFF2-40B4-BE49-F238E27FC236}">
              <a16:creationId xmlns:a16="http://schemas.microsoft.com/office/drawing/2014/main" id="{4FE972E4-D4F5-4DFC-A6E7-D1958142D1F3}"/>
            </a:ext>
          </a:extLst>
        </xdr:cNvPr>
        <xdr:cNvSpPr txBox="1"/>
      </xdr:nvSpPr>
      <xdr:spPr>
        <a:xfrm>
          <a:off x="2844800" y="1420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155451</xdr:rowOff>
    </xdr:from>
    <xdr:to>
      <xdr:col>11</xdr:col>
      <xdr:colOff>31750</xdr:colOff>
      <xdr:row>82</xdr:row>
      <xdr:rowOff>30900</xdr:rowOff>
    </xdr:to>
    <xdr:cxnSp macro="">
      <xdr:nvCxnSpPr>
        <xdr:cNvPr id="199" name="直線コネクタ 198">
          <a:extLst>
            <a:ext uri="{FF2B5EF4-FFF2-40B4-BE49-F238E27FC236}">
              <a16:creationId xmlns:a16="http://schemas.microsoft.com/office/drawing/2014/main" id="{C1CB7545-6024-4E9F-9249-5FD88771ED01}"/>
            </a:ext>
          </a:extLst>
        </xdr:cNvPr>
        <xdr:cNvCxnSpPr/>
      </xdr:nvCxnSpPr>
      <xdr:spPr>
        <a:xfrm>
          <a:off x="1447800" y="14042901"/>
          <a:ext cx="889000" cy="46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3195</xdr:rowOff>
    </xdr:from>
    <xdr:to>
      <xdr:col>11</xdr:col>
      <xdr:colOff>82550</xdr:colOff>
      <xdr:row>82</xdr:row>
      <xdr:rowOff>104795</xdr:rowOff>
    </xdr:to>
    <xdr:sp macro="" textlink="">
      <xdr:nvSpPr>
        <xdr:cNvPr id="200" name="フローチャート: 判断 199">
          <a:extLst>
            <a:ext uri="{FF2B5EF4-FFF2-40B4-BE49-F238E27FC236}">
              <a16:creationId xmlns:a16="http://schemas.microsoft.com/office/drawing/2014/main" id="{0C2C457E-08D2-464B-B568-7C20489C2069}"/>
            </a:ext>
          </a:extLst>
        </xdr:cNvPr>
        <xdr:cNvSpPr/>
      </xdr:nvSpPr>
      <xdr:spPr>
        <a:xfrm>
          <a:off x="2286000" y="1406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89572</xdr:rowOff>
    </xdr:from>
    <xdr:ext cx="762000" cy="259045"/>
    <xdr:sp macro="" textlink="">
      <xdr:nvSpPr>
        <xdr:cNvPr id="201" name="テキスト ボックス 200">
          <a:extLst>
            <a:ext uri="{FF2B5EF4-FFF2-40B4-BE49-F238E27FC236}">
              <a16:creationId xmlns:a16="http://schemas.microsoft.com/office/drawing/2014/main" id="{8426253C-C72A-43B2-B368-B4A41D39A661}"/>
            </a:ext>
          </a:extLst>
        </xdr:cNvPr>
        <xdr:cNvSpPr txBox="1"/>
      </xdr:nvSpPr>
      <xdr:spPr>
        <a:xfrm>
          <a:off x="1955800" y="1414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150957</xdr:rowOff>
    </xdr:from>
    <xdr:to>
      <xdr:col>7</xdr:col>
      <xdr:colOff>31750</xdr:colOff>
      <xdr:row>82</xdr:row>
      <xdr:rowOff>81107</xdr:rowOff>
    </xdr:to>
    <xdr:sp macro="" textlink="">
      <xdr:nvSpPr>
        <xdr:cNvPr id="202" name="フローチャート: 判断 201">
          <a:extLst>
            <a:ext uri="{FF2B5EF4-FFF2-40B4-BE49-F238E27FC236}">
              <a16:creationId xmlns:a16="http://schemas.microsoft.com/office/drawing/2014/main" id="{89767DD4-7BAE-4EC9-A42F-5A751E3888D9}"/>
            </a:ext>
          </a:extLst>
        </xdr:cNvPr>
        <xdr:cNvSpPr/>
      </xdr:nvSpPr>
      <xdr:spPr>
        <a:xfrm>
          <a:off x="1397000" y="14038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65884</xdr:rowOff>
    </xdr:from>
    <xdr:ext cx="762000" cy="259045"/>
    <xdr:sp macro="" textlink="">
      <xdr:nvSpPr>
        <xdr:cNvPr id="203" name="テキスト ボックス 202">
          <a:extLst>
            <a:ext uri="{FF2B5EF4-FFF2-40B4-BE49-F238E27FC236}">
              <a16:creationId xmlns:a16="http://schemas.microsoft.com/office/drawing/2014/main" id="{D0ADC79A-16F5-468A-BC73-65F6B3D29372}"/>
            </a:ext>
          </a:extLst>
        </xdr:cNvPr>
        <xdr:cNvSpPr txBox="1"/>
      </xdr:nvSpPr>
      <xdr:spPr>
        <a:xfrm>
          <a:off x="1066800" y="14124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5D6D29CD-B587-4640-9B88-734CB111AEF1}"/>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4072189A-B950-4E15-89AB-11540C543B93}"/>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1E7BE8CF-835F-47D9-B142-10F4EB9F79DC}"/>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7920984A-2A71-40AA-B113-A6199CF484E8}"/>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26CAD73E-2A69-4C4C-826E-16BDC00AEC14}"/>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38702</xdr:rowOff>
    </xdr:from>
    <xdr:to>
      <xdr:col>23</xdr:col>
      <xdr:colOff>184150</xdr:colOff>
      <xdr:row>83</xdr:row>
      <xdr:rowOff>140302</xdr:rowOff>
    </xdr:to>
    <xdr:sp macro="" textlink="">
      <xdr:nvSpPr>
        <xdr:cNvPr id="209" name="楕円 208">
          <a:extLst>
            <a:ext uri="{FF2B5EF4-FFF2-40B4-BE49-F238E27FC236}">
              <a16:creationId xmlns:a16="http://schemas.microsoft.com/office/drawing/2014/main" id="{4D348BA7-F4AD-4378-8A05-7DBD2321963F}"/>
            </a:ext>
          </a:extLst>
        </xdr:cNvPr>
        <xdr:cNvSpPr/>
      </xdr:nvSpPr>
      <xdr:spPr>
        <a:xfrm>
          <a:off x="4902200" y="14269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10779</xdr:rowOff>
    </xdr:from>
    <xdr:ext cx="762000" cy="259045"/>
    <xdr:sp macro="" textlink="">
      <xdr:nvSpPr>
        <xdr:cNvPr id="210" name="人件費・物件費等の状況該当値テキスト">
          <a:extLst>
            <a:ext uri="{FF2B5EF4-FFF2-40B4-BE49-F238E27FC236}">
              <a16:creationId xmlns:a16="http://schemas.microsoft.com/office/drawing/2014/main" id="{F8DEB404-0496-42B5-95F1-5E0A6649F2B2}"/>
            </a:ext>
          </a:extLst>
        </xdr:cNvPr>
        <xdr:cNvSpPr txBox="1"/>
      </xdr:nvSpPr>
      <xdr:spPr>
        <a:xfrm>
          <a:off x="5041900" y="14241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119786</xdr:rowOff>
    </xdr:from>
    <xdr:to>
      <xdr:col>19</xdr:col>
      <xdr:colOff>184150</xdr:colOff>
      <xdr:row>83</xdr:row>
      <xdr:rowOff>49936</xdr:rowOff>
    </xdr:to>
    <xdr:sp macro="" textlink="">
      <xdr:nvSpPr>
        <xdr:cNvPr id="211" name="楕円 210">
          <a:extLst>
            <a:ext uri="{FF2B5EF4-FFF2-40B4-BE49-F238E27FC236}">
              <a16:creationId xmlns:a16="http://schemas.microsoft.com/office/drawing/2014/main" id="{C3363CB9-6FBE-43C3-A4DE-E8A822850A77}"/>
            </a:ext>
          </a:extLst>
        </xdr:cNvPr>
        <xdr:cNvSpPr/>
      </xdr:nvSpPr>
      <xdr:spPr>
        <a:xfrm>
          <a:off x="4064000" y="14178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34713</xdr:rowOff>
    </xdr:from>
    <xdr:ext cx="736600" cy="259045"/>
    <xdr:sp macro="" textlink="">
      <xdr:nvSpPr>
        <xdr:cNvPr id="212" name="テキスト ボックス 211">
          <a:extLst>
            <a:ext uri="{FF2B5EF4-FFF2-40B4-BE49-F238E27FC236}">
              <a16:creationId xmlns:a16="http://schemas.microsoft.com/office/drawing/2014/main" id="{937534CE-5909-44CA-9DF7-A5ADE4BC4B9C}"/>
            </a:ext>
          </a:extLst>
        </xdr:cNvPr>
        <xdr:cNvSpPr txBox="1"/>
      </xdr:nvSpPr>
      <xdr:spPr>
        <a:xfrm>
          <a:off x="3733800" y="142650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26718</xdr:rowOff>
    </xdr:from>
    <xdr:to>
      <xdr:col>15</xdr:col>
      <xdr:colOff>133350</xdr:colOff>
      <xdr:row>82</xdr:row>
      <xdr:rowOff>128318</xdr:rowOff>
    </xdr:to>
    <xdr:sp macro="" textlink="">
      <xdr:nvSpPr>
        <xdr:cNvPr id="213" name="楕円 212">
          <a:extLst>
            <a:ext uri="{FF2B5EF4-FFF2-40B4-BE49-F238E27FC236}">
              <a16:creationId xmlns:a16="http://schemas.microsoft.com/office/drawing/2014/main" id="{C7FEEB47-A3A6-4EB5-8D0F-1F077B4FC45C}"/>
            </a:ext>
          </a:extLst>
        </xdr:cNvPr>
        <xdr:cNvSpPr/>
      </xdr:nvSpPr>
      <xdr:spPr>
        <a:xfrm>
          <a:off x="3175000" y="14085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138495</xdr:rowOff>
    </xdr:from>
    <xdr:ext cx="762000" cy="259045"/>
    <xdr:sp macro="" textlink="">
      <xdr:nvSpPr>
        <xdr:cNvPr id="214" name="テキスト ボックス 213">
          <a:extLst>
            <a:ext uri="{FF2B5EF4-FFF2-40B4-BE49-F238E27FC236}">
              <a16:creationId xmlns:a16="http://schemas.microsoft.com/office/drawing/2014/main" id="{8F871188-42D4-433D-8F89-696BA51F5496}"/>
            </a:ext>
          </a:extLst>
        </xdr:cNvPr>
        <xdr:cNvSpPr txBox="1"/>
      </xdr:nvSpPr>
      <xdr:spPr>
        <a:xfrm>
          <a:off x="2844800" y="13854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151550</xdr:rowOff>
    </xdr:from>
    <xdr:to>
      <xdr:col>11</xdr:col>
      <xdr:colOff>82550</xdr:colOff>
      <xdr:row>82</xdr:row>
      <xdr:rowOff>81700</xdr:rowOff>
    </xdr:to>
    <xdr:sp macro="" textlink="">
      <xdr:nvSpPr>
        <xdr:cNvPr id="215" name="楕円 214">
          <a:extLst>
            <a:ext uri="{FF2B5EF4-FFF2-40B4-BE49-F238E27FC236}">
              <a16:creationId xmlns:a16="http://schemas.microsoft.com/office/drawing/2014/main" id="{C24262BC-30AF-42B2-87C5-5B44C2791237}"/>
            </a:ext>
          </a:extLst>
        </xdr:cNvPr>
        <xdr:cNvSpPr/>
      </xdr:nvSpPr>
      <xdr:spPr>
        <a:xfrm>
          <a:off x="2286000" y="1403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91877</xdr:rowOff>
    </xdr:from>
    <xdr:ext cx="762000" cy="259045"/>
    <xdr:sp macro="" textlink="">
      <xdr:nvSpPr>
        <xdr:cNvPr id="216" name="テキスト ボックス 215">
          <a:extLst>
            <a:ext uri="{FF2B5EF4-FFF2-40B4-BE49-F238E27FC236}">
              <a16:creationId xmlns:a16="http://schemas.microsoft.com/office/drawing/2014/main" id="{DD83760D-43A7-4BB2-A110-AA26382EE5F5}"/>
            </a:ext>
          </a:extLst>
        </xdr:cNvPr>
        <xdr:cNvSpPr txBox="1"/>
      </xdr:nvSpPr>
      <xdr:spPr>
        <a:xfrm>
          <a:off x="1955800" y="1380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104651</xdr:rowOff>
    </xdr:from>
    <xdr:to>
      <xdr:col>7</xdr:col>
      <xdr:colOff>31750</xdr:colOff>
      <xdr:row>82</xdr:row>
      <xdr:rowOff>34801</xdr:rowOff>
    </xdr:to>
    <xdr:sp macro="" textlink="">
      <xdr:nvSpPr>
        <xdr:cNvPr id="217" name="楕円 216">
          <a:extLst>
            <a:ext uri="{FF2B5EF4-FFF2-40B4-BE49-F238E27FC236}">
              <a16:creationId xmlns:a16="http://schemas.microsoft.com/office/drawing/2014/main" id="{746F9CAF-D0B9-41CE-B699-DA0B98977B75}"/>
            </a:ext>
          </a:extLst>
        </xdr:cNvPr>
        <xdr:cNvSpPr/>
      </xdr:nvSpPr>
      <xdr:spPr>
        <a:xfrm>
          <a:off x="1397000" y="13992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44978</xdr:rowOff>
    </xdr:from>
    <xdr:ext cx="762000" cy="259045"/>
    <xdr:sp macro="" textlink="">
      <xdr:nvSpPr>
        <xdr:cNvPr id="218" name="テキスト ボックス 217">
          <a:extLst>
            <a:ext uri="{FF2B5EF4-FFF2-40B4-BE49-F238E27FC236}">
              <a16:creationId xmlns:a16="http://schemas.microsoft.com/office/drawing/2014/main" id="{36347248-7C76-4326-A03F-15448E306FD8}"/>
            </a:ext>
          </a:extLst>
        </xdr:cNvPr>
        <xdr:cNvSpPr txBox="1"/>
      </xdr:nvSpPr>
      <xdr:spPr>
        <a:xfrm>
          <a:off x="1066800" y="137609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9" name="正方形/長方形 218">
          <a:extLst>
            <a:ext uri="{FF2B5EF4-FFF2-40B4-BE49-F238E27FC236}">
              <a16:creationId xmlns:a16="http://schemas.microsoft.com/office/drawing/2014/main" id="{0CB51810-8F67-4E7C-965C-F5D3FCD434E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0" name="テキスト ボックス 219">
          <a:extLst>
            <a:ext uri="{FF2B5EF4-FFF2-40B4-BE49-F238E27FC236}">
              <a16:creationId xmlns:a16="http://schemas.microsoft.com/office/drawing/2014/main" id="{EA3AF187-13C0-45B3-B9A8-BB64F3614CDA}"/>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1" name="テキスト ボックス 220">
          <a:extLst>
            <a:ext uri="{FF2B5EF4-FFF2-40B4-BE49-F238E27FC236}">
              <a16:creationId xmlns:a16="http://schemas.microsoft.com/office/drawing/2014/main" id="{0ECB7E02-AAE9-441C-BDC2-97D00DB7E048}"/>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2" name="正方形/長方形 221">
          <a:extLst>
            <a:ext uri="{FF2B5EF4-FFF2-40B4-BE49-F238E27FC236}">
              <a16:creationId xmlns:a16="http://schemas.microsoft.com/office/drawing/2014/main" id="{B4B91B66-5EC3-4348-BCEB-3A3E972CAE54}"/>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3" name="正方形/長方形 222">
          <a:extLst>
            <a:ext uri="{FF2B5EF4-FFF2-40B4-BE49-F238E27FC236}">
              <a16:creationId xmlns:a16="http://schemas.microsoft.com/office/drawing/2014/main" id="{283C6933-F6AC-45A1-8C25-7004C1992FDA}"/>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4" name="正方形/長方形 223">
          <a:extLst>
            <a:ext uri="{FF2B5EF4-FFF2-40B4-BE49-F238E27FC236}">
              <a16:creationId xmlns:a16="http://schemas.microsoft.com/office/drawing/2014/main" id="{26307343-5FDD-4A2C-B2B1-2C632F59AC0A}"/>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5" name="正方形/長方形 224">
          <a:extLst>
            <a:ext uri="{FF2B5EF4-FFF2-40B4-BE49-F238E27FC236}">
              <a16:creationId xmlns:a16="http://schemas.microsoft.com/office/drawing/2014/main" id="{A192B238-CA6E-483F-857D-0A06841EA51B}"/>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6" name="正方形/長方形 225">
          <a:extLst>
            <a:ext uri="{FF2B5EF4-FFF2-40B4-BE49-F238E27FC236}">
              <a16:creationId xmlns:a16="http://schemas.microsoft.com/office/drawing/2014/main" id="{573A80F4-900E-4CB7-AC16-B933657E506C}"/>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7" name="正方形/長方形 226">
          <a:extLst>
            <a:ext uri="{FF2B5EF4-FFF2-40B4-BE49-F238E27FC236}">
              <a16:creationId xmlns:a16="http://schemas.microsoft.com/office/drawing/2014/main" id="{29949001-ADC5-4832-96C1-A993FFEF575B}"/>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8" name="正方形/長方形 227">
          <a:extLst>
            <a:ext uri="{FF2B5EF4-FFF2-40B4-BE49-F238E27FC236}">
              <a16:creationId xmlns:a16="http://schemas.microsoft.com/office/drawing/2014/main" id="{F866E21E-9B62-4420-BD11-B6CF7F9F9855}"/>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9" name="正方形/長方形 228">
          <a:extLst>
            <a:ext uri="{FF2B5EF4-FFF2-40B4-BE49-F238E27FC236}">
              <a16:creationId xmlns:a16="http://schemas.microsoft.com/office/drawing/2014/main" id="{50787A77-7ACB-47F5-880C-34F69A242AC3}"/>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0" name="正方形/長方形 229">
          <a:extLst>
            <a:ext uri="{FF2B5EF4-FFF2-40B4-BE49-F238E27FC236}">
              <a16:creationId xmlns:a16="http://schemas.microsoft.com/office/drawing/2014/main" id="{2F447E1F-3073-4551-9DF4-14B5E55BB9C6}"/>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1" name="テキスト ボックス 230">
          <a:extLst>
            <a:ext uri="{FF2B5EF4-FFF2-40B4-BE49-F238E27FC236}">
              <a16:creationId xmlns:a16="http://schemas.microsoft.com/office/drawing/2014/main" id="{7519A75F-350F-4532-BBAF-92CF41B686C5}"/>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国公準拠を基本としつつ、人事評価制度の適正な運用などにより、引き続き給与水準の適正化に努める。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2" name="直線コネクタ 231">
          <a:extLst>
            <a:ext uri="{FF2B5EF4-FFF2-40B4-BE49-F238E27FC236}">
              <a16:creationId xmlns:a16="http://schemas.microsoft.com/office/drawing/2014/main" id="{8DFB407D-7ABC-47FC-BBD2-6F445749BCA8}"/>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3" name="テキスト ボックス 232">
          <a:extLst>
            <a:ext uri="{FF2B5EF4-FFF2-40B4-BE49-F238E27FC236}">
              <a16:creationId xmlns:a16="http://schemas.microsoft.com/office/drawing/2014/main" id="{D1736CE1-1A28-411F-9253-3A57F69AF84B}"/>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79375</xdr:rowOff>
    </xdr:from>
    <xdr:to>
      <xdr:col>85</xdr:col>
      <xdr:colOff>95250</xdr:colOff>
      <xdr:row>90</xdr:row>
      <xdr:rowOff>79375</xdr:rowOff>
    </xdr:to>
    <xdr:cxnSp macro="">
      <xdr:nvCxnSpPr>
        <xdr:cNvPr id="234" name="直線コネクタ 233">
          <a:extLst>
            <a:ext uri="{FF2B5EF4-FFF2-40B4-BE49-F238E27FC236}">
              <a16:creationId xmlns:a16="http://schemas.microsoft.com/office/drawing/2014/main" id="{01F335EC-745E-4593-8A37-B53031C8D650}"/>
            </a:ext>
          </a:extLst>
        </xdr:cNvPr>
        <xdr:cNvCxnSpPr/>
      </xdr:nvCxnSpPr>
      <xdr:spPr>
        <a:xfrm>
          <a:off x="12827000" y="1550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108602</xdr:rowOff>
    </xdr:from>
    <xdr:ext cx="762000" cy="259045"/>
    <xdr:sp macro="" textlink="">
      <xdr:nvSpPr>
        <xdr:cNvPr id="235" name="テキスト ボックス 234">
          <a:extLst>
            <a:ext uri="{FF2B5EF4-FFF2-40B4-BE49-F238E27FC236}">
              <a16:creationId xmlns:a16="http://schemas.microsoft.com/office/drawing/2014/main" id="{5D5165C7-7BD7-4030-9522-95F438F68203}"/>
            </a:ext>
          </a:extLst>
        </xdr:cNvPr>
        <xdr:cNvSpPr txBox="1"/>
      </xdr:nvSpPr>
      <xdr:spPr>
        <a:xfrm>
          <a:off x="12065000" y="1536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6" name="直線コネクタ 235">
          <a:extLst>
            <a:ext uri="{FF2B5EF4-FFF2-40B4-BE49-F238E27FC236}">
              <a16:creationId xmlns:a16="http://schemas.microsoft.com/office/drawing/2014/main" id="{2C8857F5-E1D0-40AA-94B9-8C7F4486336F}"/>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7" name="テキスト ボックス 236">
          <a:extLst>
            <a:ext uri="{FF2B5EF4-FFF2-40B4-BE49-F238E27FC236}">
              <a16:creationId xmlns:a16="http://schemas.microsoft.com/office/drawing/2014/main" id="{C5DBAFD6-60F8-4584-8DBE-C5721A10B7D9}"/>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161925</xdr:rowOff>
    </xdr:from>
    <xdr:to>
      <xdr:col>85</xdr:col>
      <xdr:colOff>95250</xdr:colOff>
      <xdr:row>86</xdr:row>
      <xdr:rowOff>161925</xdr:rowOff>
    </xdr:to>
    <xdr:cxnSp macro="">
      <xdr:nvCxnSpPr>
        <xdr:cNvPr id="238" name="直線コネクタ 237">
          <a:extLst>
            <a:ext uri="{FF2B5EF4-FFF2-40B4-BE49-F238E27FC236}">
              <a16:creationId xmlns:a16="http://schemas.microsoft.com/office/drawing/2014/main" id="{D7E00AFB-10EA-425D-8EEE-97E452B94DCB}"/>
            </a:ext>
          </a:extLst>
        </xdr:cNvPr>
        <xdr:cNvCxnSpPr/>
      </xdr:nvCxnSpPr>
      <xdr:spPr>
        <a:xfrm>
          <a:off x="12827000" y="1490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19702</xdr:rowOff>
    </xdr:from>
    <xdr:ext cx="762000" cy="259045"/>
    <xdr:sp macro="" textlink="">
      <xdr:nvSpPr>
        <xdr:cNvPr id="239" name="テキスト ボックス 238">
          <a:extLst>
            <a:ext uri="{FF2B5EF4-FFF2-40B4-BE49-F238E27FC236}">
              <a16:creationId xmlns:a16="http://schemas.microsoft.com/office/drawing/2014/main" id="{3D7CCF73-76B4-473A-B6D4-14AA07040FEE}"/>
            </a:ext>
          </a:extLst>
        </xdr:cNvPr>
        <xdr:cNvSpPr txBox="1"/>
      </xdr:nvSpPr>
      <xdr:spPr>
        <a:xfrm>
          <a:off x="12065000" y="1476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0" name="直線コネクタ 239">
          <a:extLst>
            <a:ext uri="{FF2B5EF4-FFF2-40B4-BE49-F238E27FC236}">
              <a16:creationId xmlns:a16="http://schemas.microsoft.com/office/drawing/2014/main" id="{3E373A8A-D902-4457-B176-A45F6398B836}"/>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1" name="テキスト ボックス 240">
          <a:extLst>
            <a:ext uri="{FF2B5EF4-FFF2-40B4-BE49-F238E27FC236}">
              <a16:creationId xmlns:a16="http://schemas.microsoft.com/office/drawing/2014/main" id="{F8AD22F2-233A-4B0A-881C-38617F862DF3}"/>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73025</xdr:rowOff>
    </xdr:from>
    <xdr:to>
      <xdr:col>85</xdr:col>
      <xdr:colOff>95250</xdr:colOff>
      <xdr:row>83</xdr:row>
      <xdr:rowOff>73025</xdr:rowOff>
    </xdr:to>
    <xdr:cxnSp macro="">
      <xdr:nvCxnSpPr>
        <xdr:cNvPr id="242" name="直線コネクタ 241">
          <a:extLst>
            <a:ext uri="{FF2B5EF4-FFF2-40B4-BE49-F238E27FC236}">
              <a16:creationId xmlns:a16="http://schemas.microsoft.com/office/drawing/2014/main" id="{6DE3DDE4-86DB-4938-8D2C-BB3FF37CD0CE}"/>
            </a:ext>
          </a:extLst>
        </xdr:cNvPr>
        <xdr:cNvCxnSpPr/>
      </xdr:nvCxnSpPr>
      <xdr:spPr>
        <a:xfrm>
          <a:off x="12827000" y="1430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102252</xdr:rowOff>
    </xdr:from>
    <xdr:ext cx="762000" cy="259045"/>
    <xdr:sp macro="" textlink="">
      <xdr:nvSpPr>
        <xdr:cNvPr id="243" name="テキスト ボックス 242">
          <a:extLst>
            <a:ext uri="{FF2B5EF4-FFF2-40B4-BE49-F238E27FC236}">
              <a16:creationId xmlns:a16="http://schemas.microsoft.com/office/drawing/2014/main" id="{EF2BD4E1-7555-4BCC-9254-3E19157E2920}"/>
            </a:ext>
          </a:extLst>
        </xdr:cNvPr>
        <xdr:cNvSpPr txBox="1"/>
      </xdr:nvSpPr>
      <xdr:spPr>
        <a:xfrm>
          <a:off x="12065000" y="1416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4" name="直線コネクタ 243">
          <a:extLst>
            <a:ext uri="{FF2B5EF4-FFF2-40B4-BE49-F238E27FC236}">
              <a16:creationId xmlns:a16="http://schemas.microsoft.com/office/drawing/2014/main" id="{50C006CD-B4FA-4830-B1DC-9F778E1EE60E}"/>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5" name="テキスト ボックス 244">
          <a:extLst>
            <a:ext uri="{FF2B5EF4-FFF2-40B4-BE49-F238E27FC236}">
              <a16:creationId xmlns:a16="http://schemas.microsoft.com/office/drawing/2014/main" id="{7A5B6AF5-B127-49B9-B7DA-013AD8B4C0B1}"/>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79</xdr:row>
      <xdr:rowOff>155575</xdr:rowOff>
    </xdr:from>
    <xdr:to>
      <xdr:col>85</xdr:col>
      <xdr:colOff>95250</xdr:colOff>
      <xdr:row>79</xdr:row>
      <xdr:rowOff>155575</xdr:rowOff>
    </xdr:to>
    <xdr:cxnSp macro="">
      <xdr:nvCxnSpPr>
        <xdr:cNvPr id="246" name="直線コネクタ 245">
          <a:extLst>
            <a:ext uri="{FF2B5EF4-FFF2-40B4-BE49-F238E27FC236}">
              <a16:creationId xmlns:a16="http://schemas.microsoft.com/office/drawing/2014/main" id="{179A58FB-76FF-4AD4-BA22-35F48ABFD442}"/>
            </a:ext>
          </a:extLst>
        </xdr:cNvPr>
        <xdr:cNvCxnSpPr/>
      </xdr:nvCxnSpPr>
      <xdr:spPr>
        <a:xfrm>
          <a:off x="12827000" y="1370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13352</xdr:rowOff>
    </xdr:from>
    <xdr:ext cx="762000" cy="259045"/>
    <xdr:sp macro="" textlink="">
      <xdr:nvSpPr>
        <xdr:cNvPr id="247" name="テキスト ボックス 246">
          <a:extLst>
            <a:ext uri="{FF2B5EF4-FFF2-40B4-BE49-F238E27FC236}">
              <a16:creationId xmlns:a16="http://schemas.microsoft.com/office/drawing/2014/main" id="{3AB25AFE-4780-4DD6-A58A-600278413B3F}"/>
            </a:ext>
          </a:extLst>
        </xdr:cNvPr>
        <xdr:cNvSpPr txBox="1"/>
      </xdr:nvSpPr>
      <xdr:spPr>
        <a:xfrm>
          <a:off x="12065000" y="135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DFEEF2DB-B9C2-4DB0-BD52-F7A2693873FF}"/>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0BBA66A6-8B93-4971-88BB-2BC130C2E464}"/>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546F3692-05E3-41D3-BDFB-A2C7397501E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104775</xdr:rowOff>
    </xdr:from>
    <xdr:to>
      <xdr:col>81</xdr:col>
      <xdr:colOff>44450</xdr:colOff>
      <xdr:row>89</xdr:row>
      <xdr:rowOff>49741</xdr:rowOff>
    </xdr:to>
    <xdr:cxnSp macro="">
      <xdr:nvCxnSpPr>
        <xdr:cNvPr id="251" name="直線コネクタ 250">
          <a:extLst>
            <a:ext uri="{FF2B5EF4-FFF2-40B4-BE49-F238E27FC236}">
              <a16:creationId xmlns:a16="http://schemas.microsoft.com/office/drawing/2014/main" id="{54954DD4-73A1-4EDC-B4C7-07A6FDE08280}"/>
            </a:ext>
          </a:extLst>
        </xdr:cNvPr>
        <xdr:cNvCxnSpPr/>
      </xdr:nvCxnSpPr>
      <xdr:spPr>
        <a:xfrm flipV="1">
          <a:off x="17018000" y="13820775"/>
          <a:ext cx="0" cy="14880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21818</xdr:rowOff>
    </xdr:from>
    <xdr:ext cx="762000" cy="259045"/>
    <xdr:sp macro="" textlink="">
      <xdr:nvSpPr>
        <xdr:cNvPr id="252" name="給与水準   （国との比較）最小値テキスト">
          <a:extLst>
            <a:ext uri="{FF2B5EF4-FFF2-40B4-BE49-F238E27FC236}">
              <a16:creationId xmlns:a16="http://schemas.microsoft.com/office/drawing/2014/main" id="{C465C7EA-03E8-4715-93DB-627FD21DA341}"/>
            </a:ext>
          </a:extLst>
        </xdr:cNvPr>
        <xdr:cNvSpPr txBox="1"/>
      </xdr:nvSpPr>
      <xdr:spPr>
        <a:xfrm>
          <a:off x="17106900" y="152808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49741</xdr:rowOff>
    </xdr:from>
    <xdr:to>
      <xdr:col>81</xdr:col>
      <xdr:colOff>133350</xdr:colOff>
      <xdr:row>89</xdr:row>
      <xdr:rowOff>49741</xdr:rowOff>
    </xdr:to>
    <xdr:cxnSp macro="">
      <xdr:nvCxnSpPr>
        <xdr:cNvPr id="253" name="直線コネクタ 252">
          <a:extLst>
            <a:ext uri="{FF2B5EF4-FFF2-40B4-BE49-F238E27FC236}">
              <a16:creationId xmlns:a16="http://schemas.microsoft.com/office/drawing/2014/main" id="{A800E73C-249E-4B57-8958-9A01F8227187}"/>
            </a:ext>
          </a:extLst>
        </xdr:cNvPr>
        <xdr:cNvCxnSpPr/>
      </xdr:nvCxnSpPr>
      <xdr:spPr>
        <a:xfrm>
          <a:off x="16929100" y="15308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19702</xdr:rowOff>
    </xdr:from>
    <xdr:ext cx="762000" cy="259045"/>
    <xdr:sp macro="" textlink="">
      <xdr:nvSpPr>
        <xdr:cNvPr id="254" name="給与水準   （国との比較）最大値テキスト">
          <a:extLst>
            <a:ext uri="{FF2B5EF4-FFF2-40B4-BE49-F238E27FC236}">
              <a16:creationId xmlns:a16="http://schemas.microsoft.com/office/drawing/2014/main" id="{20F24CE7-00E4-4C4A-9549-11AE9717D740}"/>
            </a:ext>
          </a:extLst>
        </xdr:cNvPr>
        <xdr:cNvSpPr txBox="1"/>
      </xdr:nvSpPr>
      <xdr:spPr>
        <a:xfrm>
          <a:off x="17106900" y="13564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104775</xdr:rowOff>
    </xdr:from>
    <xdr:to>
      <xdr:col>81</xdr:col>
      <xdr:colOff>133350</xdr:colOff>
      <xdr:row>80</xdr:row>
      <xdr:rowOff>104775</xdr:rowOff>
    </xdr:to>
    <xdr:cxnSp macro="">
      <xdr:nvCxnSpPr>
        <xdr:cNvPr id="255" name="直線コネクタ 254">
          <a:extLst>
            <a:ext uri="{FF2B5EF4-FFF2-40B4-BE49-F238E27FC236}">
              <a16:creationId xmlns:a16="http://schemas.microsoft.com/office/drawing/2014/main" id="{C5610703-6775-44A6-A673-B31B296B2A29}"/>
            </a:ext>
          </a:extLst>
        </xdr:cNvPr>
        <xdr:cNvCxnSpPr/>
      </xdr:nvCxnSpPr>
      <xdr:spPr>
        <a:xfrm>
          <a:off x="16929100" y="13820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142346</xdr:rowOff>
    </xdr:from>
    <xdr:to>
      <xdr:col>81</xdr:col>
      <xdr:colOff>44450</xdr:colOff>
      <xdr:row>86</xdr:row>
      <xdr:rowOff>11113</xdr:rowOff>
    </xdr:to>
    <xdr:cxnSp macro="">
      <xdr:nvCxnSpPr>
        <xdr:cNvPr id="256" name="直線コネクタ 255">
          <a:extLst>
            <a:ext uri="{FF2B5EF4-FFF2-40B4-BE49-F238E27FC236}">
              <a16:creationId xmlns:a16="http://schemas.microsoft.com/office/drawing/2014/main" id="{86E39D6F-6A68-4904-AA74-D8039A37A663}"/>
            </a:ext>
          </a:extLst>
        </xdr:cNvPr>
        <xdr:cNvCxnSpPr/>
      </xdr:nvCxnSpPr>
      <xdr:spPr>
        <a:xfrm>
          <a:off x="16179800" y="14715596"/>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128711</xdr:rowOff>
    </xdr:from>
    <xdr:ext cx="762000" cy="259045"/>
    <xdr:sp macro="" textlink="">
      <xdr:nvSpPr>
        <xdr:cNvPr id="257" name="給与水準   （国との比較）平均値テキスト">
          <a:extLst>
            <a:ext uri="{FF2B5EF4-FFF2-40B4-BE49-F238E27FC236}">
              <a16:creationId xmlns:a16="http://schemas.microsoft.com/office/drawing/2014/main" id="{25EB65A9-9089-4BCB-B477-5A85CEAD9BDE}"/>
            </a:ext>
          </a:extLst>
        </xdr:cNvPr>
        <xdr:cNvSpPr txBox="1"/>
      </xdr:nvSpPr>
      <xdr:spPr>
        <a:xfrm>
          <a:off x="17106900" y="14359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112184</xdr:rowOff>
    </xdr:from>
    <xdr:to>
      <xdr:col>81</xdr:col>
      <xdr:colOff>95250</xdr:colOff>
      <xdr:row>85</xdr:row>
      <xdr:rowOff>42334</xdr:rowOff>
    </xdr:to>
    <xdr:sp macro="" textlink="">
      <xdr:nvSpPr>
        <xdr:cNvPr id="258" name="フローチャート: 判断 257">
          <a:extLst>
            <a:ext uri="{FF2B5EF4-FFF2-40B4-BE49-F238E27FC236}">
              <a16:creationId xmlns:a16="http://schemas.microsoft.com/office/drawing/2014/main" id="{FF719F60-FE36-49DF-8028-A515115FCB71}"/>
            </a:ext>
          </a:extLst>
        </xdr:cNvPr>
        <xdr:cNvSpPr/>
      </xdr:nvSpPr>
      <xdr:spPr>
        <a:xfrm>
          <a:off x="16967200" y="1451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132291</xdr:rowOff>
    </xdr:from>
    <xdr:to>
      <xdr:col>77</xdr:col>
      <xdr:colOff>44450</xdr:colOff>
      <xdr:row>85</xdr:row>
      <xdr:rowOff>142346</xdr:rowOff>
    </xdr:to>
    <xdr:cxnSp macro="">
      <xdr:nvCxnSpPr>
        <xdr:cNvPr id="259" name="直線コネクタ 258">
          <a:extLst>
            <a:ext uri="{FF2B5EF4-FFF2-40B4-BE49-F238E27FC236}">
              <a16:creationId xmlns:a16="http://schemas.microsoft.com/office/drawing/2014/main" id="{1C297662-D07D-4ABF-819F-3D9C0F8A9FE7}"/>
            </a:ext>
          </a:extLst>
        </xdr:cNvPr>
        <xdr:cNvCxnSpPr/>
      </xdr:nvCxnSpPr>
      <xdr:spPr>
        <a:xfrm>
          <a:off x="15290800" y="14705541"/>
          <a:ext cx="889000" cy="10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132291</xdr:rowOff>
    </xdr:from>
    <xdr:to>
      <xdr:col>77</xdr:col>
      <xdr:colOff>95250</xdr:colOff>
      <xdr:row>85</xdr:row>
      <xdr:rowOff>62441</xdr:rowOff>
    </xdr:to>
    <xdr:sp macro="" textlink="">
      <xdr:nvSpPr>
        <xdr:cNvPr id="260" name="フローチャート: 判断 259">
          <a:extLst>
            <a:ext uri="{FF2B5EF4-FFF2-40B4-BE49-F238E27FC236}">
              <a16:creationId xmlns:a16="http://schemas.microsoft.com/office/drawing/2014/main" id="{7C7A39EA-0061-48E5-A5AD-C91135E38304}"/>
            </a:ext>
          </a:extLst>
        </xdr:cNvPr>
        <xdr:cNvSpPr/>
      </xdr:nvSpPr>
      <xdr:spPr>
        <a:xfrm>
          <a:off x="16129000" y="14534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72618</xdr:rowOff>
    </xdr:from>
    <xdr:ext cx="736600" cy="259045"/>
    <xdr:sp macro="" textlink="">
      <xdr:nvSpPr>
        <xdr:cNvPr id="261" name="テキスト ボックス 260">
          <a:extLst>
            <a:ext uri="{FF2B5EF4-FFF2-40B4-BE49-F238E27FC236}">
              <a16:creationId xmlns:a16="http://schemas.microsoft.com/office/drawing/2014/main" id="{72D65F9A-51DB-4E1F-8712-B9ED0E9741C6}"/>
            </a:ext>
          </a:extLst>
        </xdr:cNvPr>
        <xdr:cNvSpPr txBox="1"/>
      </xdr:nvSpPr>
      <xdr:spPr>
        <a:xfrm>
          <a:off x="15798800" y="143029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132291</xdr:rowOff>
    </xdr:from>
    <xdr:to>
      <xdr:col>72</xdr:col>
      <xdr:colOff>203200</xdr:colOff>
      <xdr:row>85</xdr:row>
      <xdr:rowOff>132291</xdr:rowOff>
    </xdr:to>
    <xdr:cxnSp macro="">
      <xdr:nvCxnSpPr>
        <xdr:cNvPr id="262" name="直線コネクタ 261">
          <a:extLst>
            <a:ext uri="{FF2B5EF4-FFF2-40B4-BE49-F238E27FC236}">
              <a16:creationId xmlns:a16="http://schemas.microsoft.com/office/drawing/2014/main" id="{DCAE8B45-DBC6-489B-982C-035003D37420}"/>
            </a:ext>
          </a:extLst>
        </xdr:cNvPr>
        <xdr:cNvCxnSpPr/>
      </xdr:nvCxnSpPr>
      <xdr:spPr>
        <a:xfrm>
          <a:off x="14401800" y="1470554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63" name="フローチャート: 判断 262">
          <a:extLst>
            <a:ext uri="{FF2B5EF4-FFF2-40B4-BE49-F238E27FC236}">
              <a16:creationId xmlns:a16="http://schemas.microsoft.com/office/drawing/2014/main" id="{EE2CA1A6-8504-4143-9622-023A97483F26}"/>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92727</xdr:rowOff>
    </xdr:from>
    <xdr:ext cx="762000" cy="259045"/>
    <xdr:sp macro="" textlink="">
      <xdr:nvSpPr>
        <xdr:cNvPr id="264" name="テキスト ボックス 263">
          <a:extLst>
            <a:ext uri="{FF2B5EF4-FFF2-40B4-BE49-F238E27FC236}">
              <a16:creationId xmlns:a16="http://schemas.microsoft.com/office/drawing/2014/main" id="{B3FD491D-3EFC-408E-AAC9-9F097BBD6270}"/>
            </a:ext>
          </a:extLst>
        </xdr:cNvPr>
        <xdr:cNvSpPr txBox="1"/>
      </xdr:nvSpPr>
      <xdr:spPr>
        <a:xfrm>
          <a:off x="14909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132291</xdr:rowOff>
    </xdr:from>
    <xdr:to>
      <xdr:col>68</xdr:col>
      <xdr:colOff>152400</xdr:colOff>
      <xdr:row>86</xdr:row>
      <xdr:rowOff>41275</xdr:rowOff>
    </xdr:to>
    <xdr:cxnSp macro="">
      <xdr:nvCxnSpPr>
        <xdr:cNvPr id="265" name="直線コネクタ 264">
          <a:extLst>
            <a:ext uri="{FF2B5EF4-FFF2-40B4-BE49-F238E27FC236}">
              <a16:creationId xmlns:a16="http://schemas.microsoft.com/office/drawing/2014/main" id="{5C0BE21F-8091-45DC-BB1F-5671CDB7FD31}"/>
            </a:ext>
          </a:extLst>
        </xdr:cNvPr>
        <xdr:cNvCxnSpPr/>
      </xdr:nvCxnSpPr>
      <xdr:spPr>
        <a:xfrm flipV="1">
          <a:off x="13512800" y="14705541"/>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152400</xdr:rowOff>
    </xdr:from>
    <xdr:to>
      <xdr:col>68</xdr:col>
      <xdr:colOff>203200</xdr:colOff>
      <xdr:row>85</xdr:row>
      <xdr:rowOff>82550</xdr:rowOff>
    </xdr:to>
    <xdr:sp macro="" textlink="">
      <xdr:nvSpPr>
        <xdr:cNvPr id="266" name="フローチャート: 判断 265">
          <a:extLst>
            <a:ext uri="{FF2B5EF4-FFF2-40B4-BE49-F238E27FC236}">
              <a16:creationId xmlns:a16="http://schemas.microsoft.com/office/drawing/2014/main" id="{A3D4A9BB-6266-49BB-B821-960805824ADA}"/>
            </a:ext>
          </a:extLst>
        </xdr:cNvPr>
        <xdr:cNvSpPr/>
      </xdr:nvSpPr>
      <xdr:spPr>
        <a:xfrm>
          <a:off x="14351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92727</xdr:rowOff>
    </xdr:from>
    <xdr:ext cx="762000" cy="259045"/>
    <xdr:sp macro="" textlink="">
      <xdr:nvSpPr>
        <xdr:cNvPr id="267" name="テキスト ボックス 266">
          <a:extLst>
            <a:ext uri="{FF2B5EF4-FFF2-40B4-BE49-F238E27FC236}">
              <a16:creationId xmlns:a16="http://schemas.microsoft.com/office/drawing/2014/main" id="{8ACD4EA5-9771-4995-8A96-7E57E581FD8D}"/>
            </a:ext>
          </a:extLst>
        </xdr:cNvPr>
        <xdr:cNvSpPr txBox="1"/>
      </xdr:nvSpPr>
      <xdr:spPr>
        <a:xfrm>
          <a:off x="14020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162454</xdr:rowOff>
    </xdr:from>
    <xdr:to>
      <xdr:col>64</xdr:col>
      <xdr:colOff>152400</xdr:colOff>
      <xdr:row>85</xdr:row>
      <xdr:rowOff>92604</xdr:rowOff>
    </xdr:to>
    <xdr:sp macro="" textlink="">
      <xdr:nvSpPr>
        <xdr:cNvPr id="268" name="フローチャート: 判断 267">
          <a:extLst>
            <a:ext uri="{FF2B5EF4-FFF2-40B4-BE49-F238E27FC236}">
              <a16:creationId xmlns:a16="http://schemas.microsoft.com/office/drawing/2014/main" id="{FA51712D-A7B0-429A-AF62-7A4CD75844D2}"/>
            </a:ext>
          </a:extLst>
        </xdr:cNvPr>
        <xdr:cNvSpPr/>
      </xdr:nvSpPr>
      <xdr:spPr>
        <a:xfrm>
          <a:off x="13462000" y="14564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102781</xdr:rowOff>
    </xdr:from>
    <xdr:ext cx="762000" cy="259045"/>
    <xdr:sp macro="" textlink="">
      <xdr:nvSpPr>
        <xdr:cNvPr id="269" name="テキスト ボックス 268">
          <a:extLst>
            <a:ext uri="{FF2B5EF4-FFF2-40B4-BE49-F238E27FC236}">
              <a16:creationId xmlns:a16="http://schemas.microsoft.com/office/drawing/2014/main" id="{CBCE88D8-40D6-4352-B70A-CFA076C5737E}"/>
            </a:ext>
          </a:extLst>
        </xdr:cNvPr>
        <xdr:cNvSpPr txBox="1"/>
      </xdr:nvSpPr>
      <xdr:spPr>
        <a:xfrm>
          <a:off x="13131800" y="14333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31DD1743-D10A-4285-966E-B2A911D214C7}"/>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5FA915F4-FF12-4C8E-9DD6-420A8BC0AFA8}"/>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C2A79D1F-4BA3-42FB-94E7-2C0ED4C05329}"/>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540E3CF1-CFBA-4E69-A8EF-ABE423F5BBAB}"/>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DAE8E918-47AA-48F7-8274-F07B6B85B70F}"/>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131763</xdr:rowOff>
    </xdr:from>
    <xdr:to>
      <xdr:col>81</xdr:col>
      <xdr:colOff>95250</xdr:colOff>
      <xdr:row>86</xdr:row>
      <xdr:rowOff>61913</xdr:rowOff>
    </xdr:to>
    <xdr:sp macro="" textlink="">
      <xdr:nvSpPr>
        <xdr:cNvPr id="275" name="楕円 274">
          <a:extLst>
            <a:ext uri="{FF2B5EF4-FFF2-40B4-BE49-F238E27FC236}">
              <a16:creationId xmlns:a16="http://schemas.microsoft.com/office/drawing/2014/main" id="{CCA1EAEF-EBA7-4A6B-AAD3-F4EBFD75B326}"/>
            </a:ext>
          </a:extLst>
        </xdr:cNvPr>
        <xdr:cNvSpPr/>
      </xdr:nvSpPr>
      <xdr:spPr>
        <a:xfrm>
          <a:off x="16967200" y="1470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103840</xdr:rowOff>
    </xdr:from>
    <xdr:ext cx="762000" cy="259045"/>
    <xdr:sp macro="" textlink="">
      <xdr:nvSpPr>
        <xdr:cNvPr id="276" name="給与水準   （国との比較）該当値テキスト">
          <a:extLst>
            <a:ext uri="{FF2B5EF4-FFF2-40B4-BE49-F238E27FC236}">
              <a16:creationId xmlns:a16="http://schemas.microsoft.com/office/drawing/2014/main" id="{357C12F2-D50F-4EE3-9DBA-822DB3ABDF82}"/>
            </a:ext>
          </a:extLst>
        </xdr:cNvPr>
        <xdr:cNvSpPr txBox="1"/>
      </xdr:nvSpPr>
      <xdr:spPr>
        <a:xfrm>
          <a:off x="17106900" y="14677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91546</xdr:rowOff>
    </xdr:from>
    <xdr:to>
      <xdr:col>77</xdr:col>
      <xdr:colOff>95250</xdr:colOff>
      <xdr:row>86</xdr:row>
      <xdr:rowOff>21696</xdr:rowOff>
    </xdr:to>
    <xdr:sp macro="" textlink="">
      <xdr:nvSpPr>
        <xdr:cNvPr id="277" name="楕円 276">
          <a:extLst>
            <a:ext uri="{FF2B5EF4-FFF2-40B4-BE49-F238E27FC236}">
              <a16:creationId xmlns:a16="http://schemas.microsoft.com/office/drawing/2014/main" id="{805CFD85-9FF5-4B2B-B69F-3B9732A717F0}"/>
            </a:ext>
          </a:extLst>
        </xdr:cNvPr>
        <xdr:cNvSpPr/>
      </xdr:nvSpPr>
      <xdr:spPr>
        <a:xfrm>
          <a:off x="16129000" y="14664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6473</xdr:rowOff>
    </xdr:from>
    <xdr:ext cx="736600" cy="259045"/>
    <xdr:sp macro="" textlink="">
      <xdr:nvSpPr>
        <xdr:cNvPr id="278" name="テキスト ボックス 277">
          <a:extLst>
            <a:ext uri="{FF2B5EF4-FFF2-40B4-BE49-F238E27FC236}">
              <a16:creationId xmlns:a16="http://schemas.microsoft.com/office/drawing/2014/main" id="{BF3ABC47-AF23-4978-AF18-5B18FBBC2C6B}"/>
            </a:ext>
          </a:extLst>
        </xdr:cNvPr>
        <xdr:cNvSpPr txBox="1"/>
      </xdr:nvSpPr>
      <xdr:spPr>
        <a:xfrm>
          <a:off x="15798800" y="14751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81491</xdr:rowOff>
    </xdr:from>
    <xdr:to>
      <xdr:col>73</xdr:col>
      <xdr:colOff>44450</xdr:colOff>
      <xdr:row>86</xdr:row>
      <xdr:rowOff>11641</xdr:rowOff>
    </xdr:to>
    <xdr:sp macro="" textlink="">
      <xdr:nvSpPr>
        <xdr:cNvPr id="279" name="楕円 278">
          <a:extLst>
            <a:ext uri="{FF2B5EF4-FFF2-40B4-BE49-F238E27FC236}">
              <a16:creationId xmlns:a16="http://schemas.microsoft.com/office/drawing/2014/main" id="{3314F6C6-7D0B-464C-85EE-460C13406F29}"/>
            </a:ext>
          </a:extLst>
        </xdr:cNvPr>
        <xdr:cNvSpPr/>
      </xdr:nvSpPr>
      <xdr:spPr>
        <a:xfrm>
          <a:off x="15240000" y="14654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167868</xdr:rowOff>
    </xdr:from>
    <xdr:ext cx="762000" cy="259045"/>
    <xdr:sp macro="" textlink="">
      <xdr:nvSpPr>
        <xdr:cNvPr id="280" name="テキスト ボックス 279">
          <a:extLst>
            <a:ext uri="{FF2B5EF4-FFF2-40B4-BE49-F238E27FC236}">
              <a16:creationId xmlns:a16="http://schemas.microsoft.com/office/drawing/2014/main" id="{5C1B392F-4CCF-4C2F-B0C4-E6F07F9CC661}"/>
            </a:ext>
          </a:extLst>
        </xdr:cNvPr>
        <xdr:cNvSpPr txBox="1"/>
      </xdr:nvSpPr>
      <xdr:spPr>
        <a:xfrm>
          <a:off x="14909800" y="14741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81491</xdr:rowOff>
    </xdr:from>
    <xdr:to>
      <xdr:col>68</xdr:col>
      <xdr:colOff>203200</xdr:colOff>
      <xdr:row>86</xdr:row>
      <xdr:rowOff>11641</xdr:rowOff>
    </xdr:to>
    <xdr:sp macro="" textlink="">
      <xdr:nvSpPr>
        <xdr:cNvPr id="281" name="楕円 280">
          <a:extLst>
            <a:ext uri="{FF2B5EF4-FFF2-40B4-BE49-F238E27FC236}">
              <a16:creationId xmlns:a16="http://schemas.microsoft.com/office/drawing/2014/main" id="{A784824A-7CDC-4D1F-A9A2-108E7077EFCC}"/>
            </a:ext>
          </a:extLst>
        </xdr:cNvPr>
        <xdr:cNvSpPr/>
      </xdr:nvSpPr>
      <xdr:spPr>
        <a:xfrm>
          <a:off x="14351000" y="14654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167868</xdr:rowOff>
    </xdr:from>
    <xdr:ext cx="762000" cy="259045"/>
    <xdr:sp macro="" textlink="">
      <xdr:nvSpPr>
        <xdr:cNvPr id="282" name="テキスト ボックス 281">
          <a:extLst>
            <a:ext uri="{FF2B5EF4-FFF2-40B4-BE49-F238E27FC236}">
              <a16:creationId xmlns:a16="http://schemas.microsoft.com/office/drawing/2014/main" id="{84853C14-D6EC-40C8-B994-2199A10C0A24}"/>
            </a:ext>
          </a:extLst>
        </xdr:cNvPr>
        <xdr:cNvSpPr txBox="1"/>
      </xdr:nvSpPr>
      <xdr:spPr>
        <a:xfrm>
          <a:off x="14020800" y="14741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161925</xdr:rowOff>
    </xdr:from>
    <xdr:to>
      <xdr:col>64</xdr:col>
      <xdr:colOff>152400</xdr:colOff>
      <xdr:row>86</xdr:row>
      <xdr:rowOff>92075</xdr:rowOff>
    </xdr:to>
    <xdr:sp macro="" textlink="">
      <xdr:nvSpPr>
        <xdr:cNvPr id="283" name="楕円 282">
          <a:extLst>
            <a:ext uri="{FF2B5EF4-FFF2-40B4-BE49-F238E27FC236}">
              <a16:creationId xmlns:a16="http://schemas.microsoft.com/office/drawing/2014/main" id="{8A276AC8-0F26-4D3B-AD71-3FBA295B68EF}"/>
            </a:ext>
          </a:extLst>
        </xdr:cNvPr>
        <xdr:cNvSpPr/>
      </xdr:nvSpPr>
      <xdr:spPr>
        <a:xfrm>
          <a:off x="13462000" y="1473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76852</xdr:rowOff>
    </xdr:from>
    <xdr:ext cx="762000" cy="259045"/>
    <xdr:sp macro="" textlink="">
      <xdr:nvSpPr>
        <xdr:cNvPr id="284" name="テキスト ボックス 283">
          <a:extLst>
            <a:ext uri="{FF2B5EF4-FFF2-40B4-BE49-F238E27FC236}">
              <a16:creationId xmlns:a16="http://schemas.microsoft.com/office/drawing/2014/main" id="{322F87CA-19AF-4A2C-9D1A-F030EB0545A2}"/>
            </a:ext>
          </a:extLst>
        </xdr:cNvPr>
        <xdr:cNvSpPr txBox="1"/>
      </xdr:nvSpPr>
      <xdr:spPr>
        <a:xfrm>
          <a:off x="13131800" y="14821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6190BA74-02B1-4402-B554-892C5CB2D0B2}"/>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06FE32FA-50ED-417B-A2CC-C7D219D6E1EA}"/>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9A16A464-2808-46BB-88A2-4289E37B6564}"/>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1C379C90-920E-4191-9047-3B19FB785FB8}"/>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4C20BA99-5723-4C57-A73F-6AB1BC9FC292}"/>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5936F068-912A-4966-A100-410052317084}"/>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BFF19C59-A8A1-4DEC-B6C2-4C9068ED385E}"/>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CF9A0A96-527C-4C94-80EC-CF434F1A75BC}"/>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1CB11CD3-7336-4D23-9A39-8EDC21990633}"/>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11170E20-E365-4D17-A211-B297A64FECE5}"/>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A1B7C5E1-1A57-4197-8237-AB0E12E20689}"/>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8B03F26E-CDCB-4D41-99C5-41609F8487E5}"/>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DDE27E37-9E1D-4B6E-A54A-3F9A620CF773}"/>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業務の見直しや人員配置の最適化などに取り組みつつ、引き続き定員適正化計画に沿った職員数の適正化に努める。</a:t>
          </a: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B4E1D114-D66B-4B4A-A2D9-2DB25A0E39BA}"/>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5E0F161E-7E3D-48B7-BE9C-F54F98FC293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9A5098BA-38E3-4B49-AD58-8708BBDE2B7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301" name="直線コネクタ 300">
          <a:extLst>
            <a:ext uri="{FF2B5EF4-FFF2-40B4-BE49-F238E27FC236}">
              <a16:creationId xmlns:a16="http://schemas.microsoft.com/office/drawing/2014/main" id="{A94794BB-07FA-46ED-B97E-1D4951087269}"/>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302" name="テキスト ボックス 301">
          <a:extLst>
            <a:ext uri="{FF2B5EF4-FFF2-40B4-BE49-F238E27FC236}">
              <a16:creationId xmlns:a16="http://schemas.microsoft.com/office/drawing/2014/main" id="{66801DE7-98CF-44C3-B227-7570467233B2}"/>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3" name="直線コネクタ 302">
          <a:extLst>
            <a:ext uri="{FF2B5EF4-FFF2-40B4-BE49-F238E27FC236}">
              <a16:creationId xmlns:a16="http://schemas.microsoft.com/office/drawing/2014/main" id="{56142E11-BD15-42C6-AAF6-5B106279A38E}"/>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4" name="テキスト ボックス 303">
          <a:extLst>
            <a:ext uri="{FF2B5EF4-FFF2-40B4-BE49-F238E27FC236}">
              <a16:creationId xmlns:a16="http://schemas.microsoft.com/office/drawing/2014/main" id="{BCA7ABE4-92AC-4610-BC74-878D40F678BA}"/>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5" name="直線コネクタ 304">
          <a:extLst>
            <a:ext uri="{FF2B5EF4-FFF2-40B4-BE49-F238E27FC236}">
              <a16:creationId xmlns:a16="http://schemas.microsoft.com/office/drawing/2014/main" id="{5D46B5B8-F6B7-4DCA-9F47-4A84085FB2DA}"/>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6" name="テキスト ボックス 305">
          <a:extLst>
            <a:ext uri="{FF2B5EF4-FFF2-40B4-BE49-F238E27FC236}">
              <a16:creationId xmlns:a16="http://schemas.microsoft.com/office/drawing/2014/main" id="{2B1E54DC-3FA6-430C-8971-8D8A8452FF57}"/>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7" name="直線コネクタ 306">
          <a:extLst>
            <a:ext uri="{FF2B5EF4-FFF2-40B4-BE49-F238E27FC236}">
              <a16:creationId xmlns:a16="http://schemas.microsoft.com/office/drawing/2014/main" id="{F3F4AE89-D7BC-4242-8DB8-C2D3497530FE}"/>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8" name="テキスト ボックス 307">
          <a:extLst>
            <a:ext uri="{FF2B5EF4-FFF2-40B4-BE49-F238E27FC236}">
              <a16:creationId xmlns:a16="http://schemas.microsoft.com/office/drawing/2014/main" id="{68C8018C-AFF8-4DB5-92D0-D0F0C9A911B2}"/>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A0A160-8DFA-4B16-9A6A-7FE64580B5D9}"/>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42418</xdr:rowOff>
    </xdr:from>
    <xdr:to>
      <xdr:col>81</xdr:col>
      <xdr:colOff>44450</xdr:colOff>
      <xdr:row>67</xdr:row>
      <xdr:rowOff>42608</xdr:rowOff>
    </xdr:to>
    <xdr:cxnSp macro="">
      <xdr:nvCxnSpPr>
        <xdr:cNvPr id="310" name="直線コネクタ 309">
          <a:extLst>
            <a:ext uri="{FF2B5EF4-FFF2-40B4-BE49-F238E27FC236}">
              <a16:creationId xmlns:a16="http://schemas.microsoft.com/office/drawing/2014/main" id="{F996F5E4-61FA-4588-AEB8-968FCDACF398}"/>
            </a:ext>
          </a:extLst>
        </xdr:cNvPr>
        <xdr:cNvCxnSpPr/>
      </xdr:nvCxnSpPr>
      <xdr:spPr>
        <a:xfrm flipV="1">
          <a:off x="17018000" y="10157968"/>
          <a:ext cx="0" cy="13717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14685</xdr:rowOff>
    </xdr:from>
    <xdr:ext cx="762000" cy="259045"/>
    <xdr:sp macro="" textlink="">
      <xdr:nvSpPr>
        <xdr:cNvPr id="311" name="定員管理の状況最小値テキスト">
          <a:extLst>
            <a:ext uri="{FF2B5EF4-FFF2-40B4-BE49-F238E27FC236}">
              <a16:creationId xmlns:a16="http://schemas.microsoft.com/office/drawing/2014/main" id="{1BB7D94D-64E7-40F5-89CC-B5539E481C0B}"/>
            </a:ext>
          </a:extLst>
        </xdr:cNvPr>
        <xdr:cNvSpPr txBox="1"/>
      </xdr:nvSpPr>
      <xdr:spPr>
        <a:xfrm>
          <a:off x="17106900" y="11501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42608</xdr:rowOff>
    </xdr:from>
    <xdr:to>
      <xdr:col>81</xdr:col>
      <xdr:colOff>133350</xdr:colOff>
      <xdr:row>67</xdr:row>
      <xdr:rowOff>42608</xdr:rowOff>
    </xdr:to>
    <xdr:cxnSp macro="">
      <xdr:nvCxnSpPr>
        <xdr:cNvPr id="312" name="直線コネクタ 311">
          <a:extLst>
            <a:ext uri="{FF2B5EF4-FFF2-40B4-BE49-F238E27FC236}">
              <a16:creationId xmlns:a16="http://schemas.microsoft.com/office/drawing/2014/main" id="{384AE45E-F877-41D0-9520-12C87413FC5F}"/>
            </a:ext>
          </a:extLst>
        </xdr:cNvPr>
        <xdr:cNvCxnSpPr/>
      </xdr:nvCxnSpPr>
      <xdr:spPr>
        <a:xfrm>
          <a:off x="16929100" y="11529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128795</xdr:rowOff>
    </xdr:from>
    <xdr:ext cx="762000" cy="259045"/>
    <xdr:sp macro="" textlink="">
      <xdr:nvSpPr>
        <xdr:cNvPr id="313" name="定員管理の状況最大値テキスト">
          <a:extLst>
            <a:ext uri="{FF2B5EF4-FFF2-40B4-BE49-F238E27FC236}">
              <a16:creationId xmlns:a16="http://schemas.microsoft.com/office/drawing/2014/main" id="{7DA22BF8-8DD0-49C5-B3C6-2660266D8700}"/>
            </a:ext>
          </a:extLst>
        </xdr:cNvPr>
        <xdr:cNvSpPr txBox="1"/>
      </xdr:nvSpPr>
      <xdr:spPr>
        <a:xfrm>
          <a:off x="17106900" y="9901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42418</xdr:rowOff>
    </xdr:from>
    <xdr:to>
      <xdr:col>81</xdr:col>
      <xdr:colOff>133350</xdr:colOff>
      <xdr:row>59</xdr:row>
      <xdr:rowOff>42418</xdr:rowOff>
    </xdr:to>
    <xdr:cxnSp macro="">
      <xdr:nvCxnSpPr>
        <xdr:cNvPr id="314" name="直線コネクタ 313">
          <a:extLst>
            <a:ext uri="{FF2B5EF4-FFF2-40B4-BE49-F238E27FC236}">
              <a16:creationId xmlns:a16="http://schemas.microsoft.com/office/drawing/2014/main" id="{4E6ED584-56E7-4A18-93A7-976AF1C5C9FB}"/>
            </a:ext>
          </a:extLst>
        </xdr:cNvPr>
        <xdr:cNvCxnSpPr/>
      </xdr:nvCxnSpPr>
      <xdr:spPr>
        <a:xfrm>
          <a:off x="16929100" y="10157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6318</xdr:rowOff>
    </xdr:from>
    <xdr:to>
      <xdr:col>81</xdr:col>
      <xdr:colOff>44450</xdr:colOff>
      <xdr:row>63</xdr:row>
      <xdr:rowOff>32258</xdr:rowOff>
    </xdr:to>
    <xdr:cxnSp macro="">
      <xdr:nvCxnSpPr>
        <xdr:cNvPr id="315" name="直線コネクタ 314">
          <a:extLst>
            <a:ext uri="{FF2B5EF4-FFF2-40B4-BE49-F238E27FC236}">
              <a16:creationId xmlns:a16="http://schemas.microsoft.com/office/drawing/2014/main" id="{78E02854-23FD-4D1D-9E59-667AC98A418A}"/>
            </a:ext>
          </a:extLst>
        </xdr:cNvPr>
        <xdr:cNvCxnSpPr/>
      </xdr:nvCxnSpPr>
      <xdr:spPr>
        <a:xfrm>
          <a:off x="16179800" y="10807668"/>
          <a:ext cx="838200" cy="25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97172</xdr:rowOff>
    </xdr:from>
    <xdr:ext cx="762000" cy="259045"/>
    <xdr:sp macro="" textlink="">
      <xdr:nvSpPr>
        <xdr:cNvPr id="316" name="定員管理の状況平均値テキスト">
          <a:extLst>
            <a:ext uri="{FF2B5EF4-FFF2-40B4-BE49-F238E27FC236}">
              <a16:creationId xmlns:a16="http://schemas.microsoft.com/office/drawing/2014/main" id="{9639C98D-3EE7-40B8-AB2C-57CCAA810BD3}"/>
            </a:ext>
          </a:extLst>
        </xdr:cNvPr>
        <xdr:cNvSpPr txBox="1"/>
      </xdr:nvSpPr>
      <xdr:spPr>
        <a:xfrm>
          <a:off x="17106900" y="103841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80645</xdr:rowOff>
    </xdr:from>
    <xdr:to>
      <xdr:col>81</xdr:col>
      <xdr:colOff>95250</xdr:colOff>
      <xdr:row>62</xdr:row>
      <xdr:rowOff>10795</xdr:rowOff>
    </xdr:to>
    <xdr:sp macro="" textlink="">
      <xdr:nvSpPr>
        <xdr:cNvPr id="317" name="フローチャート: 判断 316">
          <a:extLst>
            <a:ext uri="{FF2B5EF4-FFF2-40B4-BE49-F238E27FC236}">
              <a16:creationId xmlns:a16="http://schemas.microsoft.com/office/drawing/2014/main" id="{4C81010F-C476-47DB-B95B-946ADC15D0A5}"/>
            </a:ext>
          </a:extLst>
        </xdr:cNvPr>
        <xdr:cNvSpPr/>
      </xdr:nvSpPr>
      <xdr:spPr>
        <a:xfrm>
          <a:off x="16967200" y="1053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142177</xdr:rowOff>
    </xdr:from>
    <xdr:to>
      <xdr:col>77</xdr:col>
      <xdr:colOff>44450</xdr:colOff>
      <xdr:row>63</xdr:row>
      <xdr:rowOff>6318</xdr:rowOff>
    </xdr:to>
    <xdr:cxnSp macro="">
      <xdr:nvCxnSpPr>
        <xdr:cNvPr id="318" name="直線コネクタ 317">
          <a:extLst>
            <a:ext uri="{FF2B5EF4-FFF2-40B4-BE49-F238E27FC236}">
              <a16:creationId xmlns:a16="http://schemas.microsoft.com/office/drawing/2014/main" id="{0AFF2FBC-E77E-48CA-B52D-6F0E3BF819CA}"/>
            </a:ext>
          </a:extLst>
        </xdr:cNvPr>
        <xdr:cNvCxnSpPr/>
      </xdr:nvCxnSpPr>
      <xdr:spPr>
        <a:xfrm>
          <a:off x="15290800" y="10772077"/>
          <a:ext cx="889000" cy="35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67976</xdr:rowOff>
    </xdr:from>
    <xdr:to>
      <xdr:col>77</xdr:col>
      <xdr:colOff>95250</xdr:colOff>
      <xdr:row>61</xdr:row>
      <xdr:rowOff>169576</xdr:rowOff>
    </xdr:to>
    <xdr:sp macro="" textlink="">
      <xdr:nvSpPr>
        <xdr:cNvPr id="319" name="フローチャート: 判断 318">
          <a:extLst>
            <a:ext uri="{FF2B5EF4-FFF2-40B4-BE49-F238E27FC236}">
              <a16:creationId xmlns:a16="http://schemas.microsoft.com/office/drawing/2014/main" id="{075D342F-06A9-4EF5-B2B8-EADC54BA5328}"/>
            </a:ext>
          </a:extLst>
        </xdr:cNvPr>
        <xdr:cNvSpPr/>
      </xdr:nvSpPr>
      <xdr:spPr>
        <a:xfrm>
          <a:off x="16129000" y="10526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8303</xdr:rowOff>
    </xdr:from>
    <xdr:ext cx="736600" cy="259045"/>
    <xdr:sp macro="" textlink="">
      <xdr:nvSpPr>
        <xdr:cNvPr id="320" name="テキスト ボックス 319">
          <a:extLst>
            <a:ext uri="{FF2B5EF4-FFF2-40B4-BE49-F238E27FC236}">
              <a16:creationId xmlns:a16="http://schemas.microsoft.com/office/drawing/2014/main" id="{B7FE6D4A-E4B7-4DE1-B6B4-0AA321B58D6D}"/>
            </a:ext>
          </a:extLst>
        </xdr:cNvPr>
        <xdr:cNvSpPr txBox="1"/>
      </xdr:nvSpPr>
      <xdr:spPr>
        <a:xfrm>
          <a:off x="15798800" y="102953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112014</xdr:rowOff>
    </xdr:from>
    <xdr:to>
      <xdr:col>72</xdr:col>
      <xdr:colOff>203200</xdr:colOff>
      <xdr:row>62</xdr:row>
      <xdr:rowOff>142177</xdr:rowOff>
    </xdr:to>
    <xdr:cxnSp macro="">
      <xdr:nvCxnSpPr>
        <xdr:cNvPr id="321" name="直線コネクタ 320">
          <a:extLst>
            <a:ext uri="{FF2B5EF4-FFF2-40B4-BE49-F238E27FC236}">
              <a16:creationId xmlns:a16="http://schemas.microsoft.com/office/drawing/2014/main" id="{150EDD9F-14C2-4EF7-9473-80B27A6ED144}"/>
            </a:ext>
          </a:extLst>
        </xdr:cNvPr>
        <xdr:cNvCxnSpPr/>
      </xdr:nvCxnSpPr>
      <xdr:spPr>
        <a:xfrm>
          <a:off x="14401800" y="10741914"/>
          <a:ext cx="889000" cy="3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25146</xdr:rowOff>
    </xdr:from>
    <xdr:to>
      <xdr:col>73</xdr:col>
      <xdr:colOff>44450</xdr:colOff>
      <xdr:row>61</xdr:row>
      <xdr:rowOff>126746</xdr:rowOff>
    </xdr:to>
    <xdr:sp macro="" textlink="">
      <xdr:nvSpPr>
        <xdr:cNvPr id="322" name="フローチャート: 判断 321">
          <a:extLst>
            <a:ext uri="{FF2B5EF4-FFF2-40B4-BE49-F238E27FC236}">
              <a16:creationId xmlns:a16="http://schemas.microsoft.com/office/drawing/2014/main" id="{B5FAAD82-FB1F-44B9-9758-71C0F83EEC6B}"/>
            </a:ext>
          </a:extLst>
        </xdr:cNvPr>
        <xdr:cNvSpPr/>
      </xdr:nvSpPr>
      <xdr:spPr>
        <a:xfrm>
          <a:off x="15240000" y="10483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136923</xdr:rowOff>
    </xdr:from>
    <xdr:ext cx="762000" cy="259045"/>
    <xdr:sp macro="" textlink="">
      <xdr:nvSpPr>
        <xdr:cNvPr id="323" name="テキスト ボックス 322">
          <a:extLst>
            <a:ext uri="{FF2B5EF4-FFF2-40B4-BE49-F238E27FC236}">
              <a16:creationId xmlns:a16="http://schemas.microsoft.com/office/drawing/2014/main" id="{D1688FDC-DC24-4A80-9CB1-BF85E0F25490}"/>
            </a:ext>
          </a:extLst>
        </xdr:cNvPr>
        <xdr:cNvSpPr txBox="1"/>
      </xdr:nvSpPr>
      <xdr:spPr>
        <a:xfrm>
          <a:off x="14909800" y="10252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39021</xdr:rowOff>
    </xdr:from>
    <xdr:to>
      <xdr:col>68</xdr:col>
      <xdr:colOff>152400</xdr:colOff>
      <xdr:row>62</xdr:row>
      <xdr:rowOff>112014</xdr:rowOff>
    </xdr:to>
    <xdr:cxnSp macro="">
      <xdr:nvCxnSpPr>
        <xdr:cNvPr id="324" name="直線コネクタ 323">
          <a:extLst>
            <a:ext uri="{FF2B5EF4-FFF2-40B4-BE49-F238E27FC236}">
              <a16:creationId xmlns:a16="http://schemas.microsoft.com/office/drawing/2014/main" id="{2DF96246-593A-4997-BCCB-3F0A037CC528}"/>
            </a:ext>
          </a:extLst>
        </xdr:cNvPr>
        <xdr:cNvCxnSpPr/>
      </xdr:nvCxnSpPr>
      <xdr:spPr>
        <a:xfrm>
          <a:off x="13512800" y="10668921"/>
          <a:ext cx="889000" cy="72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49276</xdr:rowOff>
    </xdr:from>
    <xdr:to>
      <xdr:col>68</xdr:col>
      <xdr:colOff>203200</xdr:colOff>
      <xdr:row>61</xdr:row>
      <xdr:rowOff>150876</xdr:rowOff>
    </xdr:to>
    <xdr:sp macro="" textlink="">
      <xdr:nvSpPr>
        <xdr:cNvPr id="325" name="フローチャート: 判断 324">
          <a:extLst>
            <a:ext uri="{FF2B5EF4-FFF2-40B4-BE49-F238E27FC236}">
              <a16:creationId xmlns:a16="http://schemas.microsoft.com/office/drawing/2014/main" id="{CC8B8274-C408-4E27-8CCE-C6BDB5E49D0C}"/>
            </a:ext>
          </a:extLst>
        </xdr:cNvPr>
        <xdr:cNvSpPr/>
      </xdr:nvSpPr>
      <xdr:spPr>
        <a:xfrm>
          <a:off x="14351000" y="10507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161053</xdr:rowOff>
    </xdr:from>
    <xdr:ext cx="762000" cy="259045"/>
    <xdr:sp macro="" textlink="">
      <xdr:nvSpPr>
        <xdr:cNvPr id="326" name="テキスト ボックス 325">
          <a:extLst>
            <a:ext uri="{FF2B5EF4-FFF2-40B4-BE49-F238E27FC236}">
              <a16:creationId xmlns:a16="http://schemas.microsoft.com/office/drawing/2014/main" id="{53B852BA-869B-452C-B8DD-943EB9CE6D27}"/>
            </a:ext>
          </a:extLst>
        </xdr:cNvPr>
        <xdr:cNvSpPr txBox="1"/>
      </xdr:nvSpPr>
      <xdr:spPr>
        <a:xfrm>
          <a:off x="14020800" y="10276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30575</xdr:rowOff>
    </xdr:from>
    <xdr:to>
      <xdr:col>64</xdr:col>
      <xdr:colOff>152400</xdr:colOff>
      <xdr:row>61</xdr:row>
      <xdr:rowOff>132175</xdr:rowOff>
    </xdr:to>
    <xdr:sp macro="" textlink="">
      <xdr:nvSpPr>
        <xdr:cNvPr id="327" name="フローチャート: 判断 326">
          <a:extLst>
            <a:ext uri="{FF2B5EF4-FFF2-40B4-BE49-F238E27FC236}">
              <a16:creationId xmlns:a16="http://schemas.microsoft.com/office/drawing/2014/main" id="{88421DC5-6B3D-4E89-A8B3-7A02EA7DBEFF}"/>
            </a:ext>
          </a:extLst>
        </xdr:cNvPr>
        <xdr:cNvSpPr/>
      </xdr:nvSpPr>
      <xdr:spPr>
        <a:xfrm>
          <a:off x="13462000" y="1048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142352</xdr:rowOff>
    </xdr:from>
    <xdr:ext cx="762000" cy="259045"/>
    <xdr:sp macro="" textlink="">
      <xdr:nvSpPr>
        <xdr:cNvPr id="328" name="テキスト ボックス 327">
          <a:extLst>
            <a:ext uri="{FF2B5EF4-FFF2-40B4-BE49-F238E27FC236}">
              <a16:creationId xmlns:a16="http://schemas.microsoft.com/office/drawing/2014/main" id="{8460AF83-E0A1-4835-A966-66808E9D29FF}"/>
            </a:ext>
          </a:extLst>
        </xdr:cNvPr>
        <xdr:cNvSpPr txBox="1"/>
      </xdr:nvSpPr>
      <xdr:spPr>
        <a:xfrm>
          <a:off x="13131800" y="102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C99E6442-FD74-40FE-8CFD-1FA70C2BF1B4}"/>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CA08E6BC-D536-4B9E-802C-A7C50BDBB4E7}"/>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345BD633-8D88-4306-B0B6-3C721A7BBBB1}"/>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2F50E69D-00D1-4B03-B1D6-7D3D0743B1A9}"/>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5ED756B3-FBA9-4AD3-AEFD-B906108C341D}"/>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152908</xdr:rowOff>
    </xdr:from>
    <xdr:to>
      <xdr:col>81</xdr:col>
      <xdr:colOff>95250</xdr:colOff>
      <xdr:row>63</xdr:row>
      <xdr:rowOff>83058</xdr:rowOff>
    </xdr:to>
    <xdr:sp macro="" textlink="">
      <xdr:nvSpPr>
        <xdr:cNvPr id="334" name="楕円 333">
          <a:extLst>
            <a:ext uri="{FF2B5EF4-FFF2-40B4-BE49-F238E27FC236}">
              <a16:creationId xmlns:a16="http://schemas.microsoft.com/office/drawing/2014/main" id="{53F282B5-63E1-4779-8DF7-177B9595FEE7}"/>
            </a:ext>
          </a:extLst>
        </xdr:cNvPr>
        <xdr:cNvSpPr/>
      </xdr:nvSpPr>
      <xdr:spPr>
        <a:xfrm>
          <a:off x="16967200" y="10782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124985</xdr:rowOff>
    </xdr:from>
    <xdr:ext cx="762000" cy="259045"/>
    <xdr:sp macro="" textlink="">
      <xdr:nvSpPr>
        <xdr:cNvPr id="335" name="定員管理の状況該当値テキスト">
          <a:extLst>
            <a:ext uri="{FF2B5EF4-FFF2-40B4-BE49-F238E27FC236}">
              <a16:creationId xmlns:a16="http://schemas.microsoft.com/office/drawing/2014/main" id="{34CAEFCE-21E3-4927-A423-96D0875B0C34}"/>
            </a:ext>
          </a:extLst>
        </xdr:cNvPr>
        <xdr:cNvSpPr txBox="1"/>
      </xdr:nvSpPr>
      <xdr:spPr>
        <a:xfrm>
          <a:off x="17106900" y="10754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126968</xdr:rowOff>
    </xdr:from>
    <xdr:to>
      <xdr:col>77</xdr:col>
      <xdr:colOff>95250</xdr:colOff>
      <xdr:row>63</xdr:row>
      <xdr:rowOff>57118</xdr:rowOff>
    </xdr:to>
    <xdr:sp macro="" textlink="">
      <xdr:nvSpPr>
        <xdr:cNvPr id="336" name="楕円 335">
          <a:extLst>
            <a:ext uri="{FF2B5EF4-FFF2-40B4-BE49-F238E27FC236}">
              <a16:creationId xmlns:a16="http://schemas.microsoft.com/office/drawing/2014/main" id="{9C444F61-68E9-46B2-9F5F-26F81643DC89}"/>
            </a:ext>
          </a:extLst>
        </xdr:cNvPr>
        <xdr:cNvSpPr/>
      </xdr:nvSpPr>
      <xdr:spPr>
        <a:xfrm>
          <a:off x="16129000" y="10756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41895</xdr:rowOff>
    </xdr:from>
    <xdr:ext cx="736600" cy="259045"/>
    <xdr:sp macro="" textlink="">
      <xdr:nvSpPr>
        <xdr:cNvPr id="337" name="テキスト ボックス 336">
          <a:extLst>
            <a:ext uri="{FF2B5EF4-FFF2-40B4-BE49-F238E27FC236}">
              <a16:creationId xmlns:a16="http://schemas.microsoft.com/office/drawing/2014/main" id="{9F2B7793-A430-49C1-A5E3-2D13049C38C5}"/>
            </a:ext>
          </a:extLst>
        </xdr:cNvPr>
        <xdr:cNvSpPr txBox="1"/>
      </xdr:nvSpPr>
      <xdr:spPr>
        <a:xfrm>
          <a:off x="15798800" y="108432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91377</xdr:rowOff>
    </xdr:from>
    <xdr:to>
      <xdr:col>73</xdr:col>
      <xdr:colOff>44450</xdr:colOff>
      <xdr:row>63</xdr:row>
      <xdr:rowOff>21527</xdr:rowOff>
    </xdr:to>
    <xdr:sp macro="" textlink="">
      <xdr:nvSpPr>
        <xdr:cNvPr id="338" name="楕円 337">
          <a:extLst>
            <a:ext uri="{FF2B5EF4-FFF2-40B4-BE49-F238E27FC236}">
              <a16:creationId xmlns:a16="http://schemas.microsoft.com/office/drawing/2014/main" id="{7C2EC0EA-527D-44CF-85D3-E47A7E6F8440}"/>
            </a:ext>
          </a:extLst>
        </xdr:cNvPr>
        <xdr:cNvSpPr/>
      </xdr:nvSpPr>
      <xdr:spPr>
        <a:xfrm>
          <a:off x="15240000" y="10721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6304</xdr:rowOff>
    </xdr:from>
    <xdr:ext cx="762000" cy="259045"/>
    <xdr:sp macro="" textlink="">
      <xdr:nvSpPr>
        <xdr:cNvPr id="339" name="テキスト ボックス 338">
          <a:extLst>
            <a:ext uri="{FF2B5EF4-FFF2-40B4-BE49-F238E27FC236}">
              <a16:creationId xmlns:a16="http://schemas.microsoft.com/office/drawing/2014/main" id="{75599458-F682-4FA4-B001-458D5C3F9EBD}"/>
            </a:ext>
          </a:extLst>
        </xdr:cNvPr>
        <xdr:cNvSpPr txBox="1"/>
      </xdr:nvSpPr>
      <xdr:spPr>
        <a:xfrm>
          <a:off x="14909800" y="10807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61214</xdr:rowOff>
    </xdr:from>
    <xdr:to>
      <xdr:col>68</xdr:col>
      <xdr:colOff>203200</xdr:colOff>
      <xdr:row>62</xdr:row>
      <xdr:rowOff>162814</xdr:rowOff>
    </xdr:to>
    <xdr:sp macro="" textlink="">
      <xdr:nvSpPr>
        <xdr:cNvPr id="340" name="楕円 339">
          <a:extLst>
            <a:ext uri="{FF2B5EF4-FFF2-40B4-BE49-F238E27FC236}">
              <a16:creationId xmlns:a16="http://schemas.microsoft.com/office/drawing/2014/main" id="{9866D3E4-ECF4-4C2E-90E4-EB0351FA940D}"/>
            </a:ext>
          </a:extLst>
        </xdr:cNvPr>
        <xdr:cNvSpPr/>
      </xdr:nvSpPr>
      <xdr:spPr>
        <a:xfrm>
          <a:off x="14351000" y="10691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147591</xdr:rowOff>
    </xdr:from>
    <xdr:ext cx="762000" cy="259045"/>
    <xdr:sp macro="" textlink="">
      <xdr:nvSpPr>
        <xdr:cNvPr id="341" name="テキスト ボックス 340">
          <a:extLst>
            <a:ext uri="{FF2B5EF4-FFF2-40B4-BE49-F238E27FC236}">
              <a16:creationId xmlns:a16="http://schemas.microsoft.com/office/drawing/2014/main" id="{06CD970E-DF68-4D25-918C-78D27A09887A}"/>
            </a:ext>
          </a:extLst>
        </xdr:cNvPr>
        <xdr:cNvSpPr txBox="1"/>
      </xdr:nvSpPr>
      <xdr:spPr>
        <a:xfrm>
          <a:off x="14020800" y="10777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159671</xdr:rowOff>
    </xdr:from>
    <xdr:to>
      <xdr:col>64</xdr:col>
      <xdr:colOff>152400</xdr:colOff>
      <xdr:row>62</xdr:row>
      <xdr:rowOff>89821</xdr:rowOff>
    </xdr:to>
    <xdr:sp macro="" textlink="">
      <xdr:nvSpPr>
        <xdr:cNvPr id="342" name="楕円 341">
          <a:extLst>
            <a:ext uri="{FF2B5EF4-FFF2-40B4-BE49-F238E27FC236}">
              <a16:creationId xmlns:a16="http://schemas.microsoft.com/office/drawing/2014/main" id="{9A891813-48F3-4628-8B08-E9FF9DA360B4}"/>
            </a:ext>
          </a:extLst>
        </xdr:cNvPr>
        <xdr:cNvSpPr/>
      </xdr:nvSpPr>
      <xdr:spPr>
        <a:xfrm>
          <a:off x="13462000" y="10618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74598</xdr:rowOff>
    </xdr:from>
    <xdr:ext cx="762000" cy="259045"/>
    <xdr:sp macro="" textlink="">
      <xdr:nvSpPr>
        <xdr:cNvPr id="343" name="テキスト ボックス 342">
          <a:extLst>
            <a:ext uri="{FF2B5EF4-FFF2-40B4-BE49-F238E27FC236}">
              <a16:creationId xmlns:a16="http://schemas.microsoft.com/office/drawing/2014/main" id="{8F71006E-075D-4A29-BBB8-320CF03DEE2B}"/>
            </a:ext>
          </a:extLst>
        </xdr:cNvPr>
        <xdr:cNvSpPr txBox="1"/>
      </xdr:nvSpPr>
      <xdr:spPr>
        <a:xfrm>
          <a:off x="13131800" y="107044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275D5030-73FF-471C-B438-79516093CD1E}"/>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id="{D3AE049F-7500-480F-9290-B0FEDA06566C}"/>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id="{DA4CC4FC-34B4-47FA-AFEA-487A92DD1605}"/>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226308C0-9336-4518-BF04-B85AE1845E8E}"/>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50B350F7-6438-4FB9-84AD-42B3C834A45A}"/>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8D6D9708-131F-43CB-ABE8-B592F9C8C999}"/>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F456AC3C-7FCD-49C0-89B1-5617BEB6736F}"/>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6E65034C-6C45-4670-8A28-54CEFC580823}"/>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E859A77-BBEB-4551-80F0-C3861118A8D5}"/>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5F7DE021-F86E-4F52-8DBA-2046BE936F8D}"/>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DC80BC2F-EB31-4E8E-8DFE-736943ABE8E8}"/>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4C04632-88A9-4907-BE04-619DC917A565}"/>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A0FF606A-15A9-4B43-822D-995C6621568D}"/>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高知県平均及び類似団体平均を上回っており、前年度と比較し０．７ポイント増加している。</a:t>
          </a:r>
        </a:p>
        <a:p>
          <a:r>
            <a:rPr kumimoji="1" lang="ja-JP" altLang="en-US" sz="1300">
              <a:latin typeface="ＭＳ Ｐゴシック" panose="020B0600070205080204" pitchFamily="50" charset="-128"/>
              <a:ea typeface="ＭＳ Ｐゴシック" panose="020B0600070205080204" pitchFamily="50" charset="-128"/>
            </a:rPr>
            <a:t>　近年は、南海トラフ地震対策事業の実施に伴い発行した地方債の償還に伴う公債費の増加によって上昇傾向にある。</a:t>
          </a:r>
        </a:p>
        <a:p>
          <a:r>
            <a:rPr kumimoji="1" lang="ja-JP" altLang="en-US" sz="1300">
              <a:latin typeface="ＭＳ Ｐゴシック" panose="020B0600070205080204" pitchFamily="50" charset="-128"/>
              <a:ea typeface="ＭＳ Ｐゴシック" panose="020B0600070205080204" pitchFamily="50" charset="-128"/>
            </a:rPr>
            <a:t>　公債費は令和７年度頃をピークとして逓減していくものの、令和１２年度頃までは公債費負担の高い状態が続く見込みであるため、財政措置の大きい地方債を有効に活用しつつ、償還期間等の調整により、実質公債費比率の上昇を抑えるように努める。</a:t>
          </a: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id="{EA7893CC-82A7-420D-9EA8-0FA1E70EC279}"/>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3E82A09B-37A4-47C7-856B-72BA26FD26EF}"/>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id="{C28A29CE-7F2B-407D-AA52-B7772C88D599}"/>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a:extLst>
            <a:ext uri="{FF2B5EF4-FFF2-40B4-BE49-F238E27FC236}">
              <a16:creationId xmlns:a16="http://schemas.microsoft.com/office/drawing/2014/main" id="{80833B2D-9B2A-4265-86F3-BED2816F0B2E}"/>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a:extLst>
            <a:ext uri="{FF2B5EF4-FFF2-40B4-BE49-F238E27FC236}">
              <a16:creationId xmlns:a16="http://schemas.microsoft.com/office/drawing/2014/main" id="{6BC06FCB-02C9-4796-A2B4-E98BB1179E4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a:extLst>
            <a:ext uri="{FF2B5EF4-FFF2-40B4-BE49-F238E27FC236}">
              <a16:creationId xmlns:a16="http://schemas.microsoft.com/office/drawing/2014/main" id="{2FF7FB9B-D322-432A-982B-C706F914B78C}"/>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a:extLst>
            <a:ext uri="{FF2B5EF4-FFF2-40B4-BE49-F238E27FC236}">
              <a16:creationId xmlns:a16="http://schemas.microsoft.com/office/drawing/2014/main" id="{24986197-8596-4D3D-888C-BBE222FB2456}"/>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a:extLst>
            <a:ext uri="{FF2B5EF4-FFF2-40B4-BE49-F238E27FC236}">
              <a16:creationId xmlns:a16="http://schemas.microsoft.com/office/drawing/2014/main" id="{6F6121BD-0860-488B-898D-59ED348B1706}"/>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a:extLst>
            <a:ext uri="{FF2B5EF4-FFF2-40B4-BE49-F238E27FC236}">
              <a16:creationId xmlns:a16="http://schemas.microsoft.com/office/drawing/2014/main" id="{6B10393E-FBB1-47E8-ADA5-6C8A4B168A9C}"/>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a:extLst>
            <a:ext uri="{FF2B5EF4-FFF2-40B4-BE49-F238E27FC236}">
              <a16:creationId xmlns:a16="http://schemas.microsoft.com/office/drawing/2014/main" id="{AA64E7E1-0801-447B-BC01-8FF236FDA9B8}"/>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a:extLst>
            <a:ext uri="{FF2B5EF4-FFF2-40B4-BE49-F238E27FC236}">
              <a16:creationId xmlns:a16="http://schemas.microsoft.com/office/drawing/2014/main" id="{9AD4305C-20C3-42A5-B8AA-711F4F354A81}"/>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a:extLst>
            <a:ext uri="{FF2B5EF4-FFF2-40B4-BE49-F238E27FC236}">
              <a16:creationId xmlns:a16="http://schemas.microsoft.com/office/drawing/2014/main" id="{679491B8-70E7-4E7C-B24B-D4E0B1E87B4E}"/>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69" name="テキスト ボックス 368">
          <a:extLst>
            <a:ext uri="{FF2B5EF4-FFF2-40B4-BE49-F238E27FC236}">
              <a16:creationId xmlns:a16="http://schemas.microsoft.com/office/drawing/2014/main" id="{3333278B-A307-45B8-8588-5DF896E1F35F}"/>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0" name="直線コネクタ 369">
          <a:extLst>
            <a:ext uri="{FF2B5EF4-FFF2-40B4-BE49-F238E27FC236}">
              <a16:creationId xmlns:a16="http://schemas.microsoft.com/office/drawing/2014/main" id="{148A6573-685E-4783-BE38-62F835F9C7A7}"/>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1" name="公債費負担の状況グラフ枠">
          <a:extLst>
            <a:ext uri="{FF2B5EF4-FFF2-40B4-BE49-F238E27FC236}">
              <a16:creationId xmlns:a16="http://schemas.microsoft.com/office/drawing/2014/main" id="{8C4EA9FE-5897-46DE-A6C3-B74030DA7CA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8467</xdr:rowOff>
    </xdr:from>
    <xdr:to>
      <xdr:col>81</xdr:col>
      <xdr:colOff>44450</xdr:colOff>
      <xdr:row>43</xdr:row>
      <xdr:rowOff>127423</xdr:rowOff>
    </xdr:to>
    <xdr:cxnSp macro="">
      <xdr:nvCxnSpPr>
        <xdr:cNvPr id="372" name="直線コネクタ 371">
          <a:extLst>
            <a:ext uri="{FF2B5EF4-FFF2-40B4-BE49-F238E27FC236}">
              <a16:creationId xmlns:a16="http://schemas.microsoft.com/office/drawing/2014/main" id="{3A746B8A-48CA-44DD-BBAF-6C3FA00E482B}"/>
            </a:ext>
          </a:extLst>
        </xdr:cNvPr>
        <xdr:cNvCxnSpPr/>
      </xdr:nvCxnSpPr>
      <xdr:spPr>
        <a:xfrm flipV="1">
          <a:off x="17018000" y="6180667"/>
          <a:ext cx="0" cy="13191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99500</xdr:rowOff>
    </xdr:from>
    <xdr:ext cx="762000" cy="259045"/>
    <xdr:sp macro="" textlink="">
      <xdr:nvSpPr>
        <xdr:cNvPr id="373" name="公債費負担の状況最小値テキスト">
          <a:extLst>
            <a:ext uri="{FF2B5EF4-FFF2-40B4-BE49-F238E27FC236}">
              <a16:creationId xmlns:a16="http://schemas.microsoft.com/office/drawing/2014/main" id="{F95DF811-55DD-430F-BEAC-42BB94A7CA22}"/>
            </a:ext>
          </a:extLst>
        </xdr:cNvPr>
        <xdr:cNvSpPr txBox="1"/>
      </xdr:nvSpPr>
      <xdr:spPr>
        <a:xfrm>
          <a:off x="17106900" y="7471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127423</xdr:rowOff>
    </xdr:from>
    <xdr:to>
      <xdr:col>81</xdr:col>
      <xdr:colOff>133350</xdr:colOff>
      <xdr:row>43</xdr:row>
      <xdr:rowOff>127423</xdr:rowOff>
    </xdr:to>
    <xdr:cxnSp macro="">
      <xdr:nvCxnSpPr>
        <xdr:cNvPr id="374" name="直線コネクタ 373">
          <a:extLst>
            <a:ext uri="{FF2B5EF4-FFF2-40B4-BE49-F238E27FC236}">
              <a16:creationId xmlns:a16="http://schemas.microsoft.com/office/drawing/2014/main" id="{BF9E0EDD-26DF-4B59-B334-EB5BAA4B2BDB}"/>
            </a:ext>
          </a:extLst>
        </xdr:cNvPr>
        <xdr:cNvCxnSpPr/>
      </xdr:nvCxnSpPr>
      <xdr:spPr>
        <a:xfrm>
          <a:off x="16929100" y="7499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94844</xdr:rowOff>
    </xdr:from>
    <xdr:ext cx="762000" cy="259045"/>
    <xdr:sp macro="" textlink="">
      <xdr:nvSpPr>
        <xdr:cNvPr id="375" name="公債費負担の状況最大値テキスト">
          <a:extLst>
            <a:ext uri="{FF2B5EF4-FFF2-40B4-BE49-F238E27FC236}">
              <a16:creationId xmlns:a16="http://schemas.microsoft.com/office/drawing/2014/main" id="{6B9350DE-1D58-447F-8B63-564CBC23647C}"/>
            </a:ext>
          </a:extLst>
        </xdr:cNvPr>
        <xdr:cNvSpPr txBox="1"/>
      </xdr:nvSpPr>
      <xdr:spPr>
        <a:xfrm>
          <a:off x="17106900" y="592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8467</xdr:rowOff>
    </xdr:from>
    <xdr:to>
      <xdr:col>81</xdr:col>
      <xdr:colOff>133350</xdr:colOff>
      <xdr:row>36</xdr:row>
      <xdr:rowOff>8467</xdr:rowOff>
    </xdr:to>
    <xdr:cxnSp macro="">
      <xdr:nvCxnSpPr>
        <xdr:cNvPr id="376" name="直線コネクタ 375">
          <a:extLst>
            <a:ext uri="{FF2B5EF4-FFF2-40B4-BE49-F238E27FC236}">
              <a16:creationId xmlns:a16="http://schemas.microsoft.com/office/drawing/2014/main" id="{192EDE0D-7FD2-4CC8-8744-9F7EE4D73CE9}"/>
            </a:ext>
          </a:extLst>
        </xdr:cNvPr>
        <xdr:cNvCxnSpPr/>
      </xdr:nvCxnSpPr>
      <xdr:spPr>
        <a:xfrm>
          <a:off x="16929100" y="618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92287</xdr:rowOff>
    </xdr:from>
    <xdr:to>
      <xdr:col>81</xdr:col>
      <xdr:colOff>44450</xdr:colOff>
      <xdr:row>41</xdr:row>
      <xdr:rowOff>148590</xdr:rowOff>
    </xdr:to>
    <xdr:cxnSp macro="">
      <xdr:nvCxnSpPr>
        <xdr:cNvPr id="377" name="直線コネクタ 376">
          <a:extLst>
            <a:ext uri="{FF2B5EF4-FFF2-40B4-BE49-F238E27FC236}">
              <a16:creationId xmlns:a16="http://schemas.microsoft.com/office/drawing/2014/main" id="{17A1BB98-0436-44F5-B069-A64F9D4D08B8}"/>
            </a:ext>
          </a:extLst>
        </xdr:cNvPr>
        <xdr:cNvCxnSpPr/>
      </xdr:nvCxnSpPr>
      <xdr:spPr>
        <a:xfrm>
          <a:off x="16179800" y="7121737"/>
          <a:ext cx="8382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20337</xdr:rowOff>
    </xdr:from>
    <xdr:ext cx="762000" cy="259045"/>
    <xdr:sp macro="" textlink="">
      <xdr:nvSpPr>
        <xdr:cNvPr id="378" name="公債費負担の状況平均値テキスト">
          <a:extLst>
            <a:ext uri="{FF2B5EF4-FFF2-40B4-BE49-F238E27FC236}">
              <a16:creationId xmlns:a16="http://schemas.microsoft.com/office/drawing/2014/main" id="{82CB97B3-EB9F-452E-BF65-896675101787}"/>
            </a:ext>
          </a:extLst>
        </xdr:cNvPr>
        <xdr:cNvSpPr txBox="1"/>
      </xdr:nvSpPr>
      <xdr:spPr>
        <a:xfrm>
          <a:off x="17106900" y="67068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3810</xdr:rowOff>
    </xdr:from>
    <xdr:to>
      <xdr:col>81</xdr:col>
      <xdr:colOff>95250</xdr:colOff>
      <xdr:row>40</xdr:row>
      <xdr:rowOff>105410</xdr:rowOff>
    </xdr:to>
    <xdr:sp macro="" textlink="">
      <xdr:nvSpPr>
        <xdr:cNvPr id="379" name="フローチャート: 判断 378">
          <a:extLst>
            <a:ext uri="{FF2B5EF4-FFF2-40B4-BE49-F238E27FC236}">
              <a16:creationId xmlns:a16="http://schemas.microsoft.com/office/drawing/2014/main" id="{10DCB873-C1A9-4C39-9A3A-3ED481DE44E1}"/>
            </a:ext>
          </a:extLst>
        </xdr:cNvPr>
        <xdr:cNvSpPr/>
      </xdr:nvSpPr>
      <xdr:spPr>
        <a:xfrm>
          <a:off x="16967200" y="686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35983</xdr:rowOff>
    </xdr:from>
    <xdr:to>
      <xdr:col>77</xdr:col>
      <xdr:colOff>44450</xdr:colOff>
      <xdr:row>41</xdr:row>
      <xdr:rowOff>92287</xdr:rowOff>
    </xdr:to>
    <xdr:cxnSp macro="">
      <xdr:nvCxnSpPr>
        <xdr:cNvPr id="380" name="直線コネクタ 379">
          <a:extLst>
            <a:ext uri="{FF2B5EF4-FFF2-40B4-BE49-F238E27FC236}">
              <a16:creationId xmlns:a16="http://schemas.microsoft.com/office/drawing/2014/main" id="{58DAF922-93C7-4AB2-B98C-7C946529A110}"/>
            </a:ext>
          </a:extLst>
        </xdr:cNvPr>
        <xdr:cNvCxnSpPr/>
      </xdr:nvCxnSpPr>
      <xdr:spPr>
        <a:xfrm>
          <a:off x="15290800" y="7065433"/>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159173</xdr:rowOff>
    </xdr:from>
    <xdr:to>
      <xdr:col>77</xdr:col>
      <xdr:colOff>95250</xdr:colOff>
      <xdr:row>40</xdr:row>
      <xdr:rowOff>89323</xdr:rowOff>
    </xdr:to>
    <xdr:sp macro="" textlink="">
      <xdr:nvSpPr>
        <xdr:cNvPr id="381" name="フローチャート: 判断 380">
          <a:extLst>
            <a:ext uri="{FF2B5EF4-FFF2-40B4-BE49-F238E27FC236}">
              <a16:creationId xmlns:a16="http://schemas.microsoft.com/office/drawing/2014/main" id="{C35F4059-3E9B-4BEC-9A0F-AF55B858F9FD}"/>
            </a:ext>
          </a:extLst>
        </xdr:cNvPr>
        <xdr:cNvSpPr/>
      </xdr:nvSpPr>
      <xdr:spPr>
        <a:xfrm>
          <a:off x="16129000" y="684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99500</xdr:rowOff>
    </xdr:from>
    <xdr:ext cx="736600" cy="259045"/>
    <xdr:sp macro="" textlink="">
      <xdr:nvSpPr>
        <xdr:cNvPr id="382" name="テキスト ボックス 381">
          <a:extLst>
            <a:ext uri="{FF2B5EF4-FFF2-40B4-BE49-F238E27FC236}">
              <a16:creationId xmlns:a16="http://schemas.microsoft.com/office/drawing/2014/main" id="{0E940172-687B-448F-870A-3DDB46BF21A5}"/>
            </a:ext>
          </a:extLst>
        </xdr:cNvPr>
        <xdr:cNvSpPr txBox="1"/>
      </xdr:nvSpPr>
      <xdr:spPr>
        <a:xfrm>
          <a:off x="15798800" y="66146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127000</xdr:rowOff>
    </xdr:from>
    <xdr:to>
      <xdr:col>72</xdr:col>
      <xdr:colOff>203200</xdr:colOff>
      <xdr:row>41</xdr:row>
      <xdr:rowOff>35983</xdr:rowOff>
    </xdr:to>
    <xdr:cxnSp macro="">
      <xdr:nvCxnSpPr>
        <xdr:cNvPr id="383" name="直線コネクタ 382">
          <a:extLst>
            <a:ext uri="{FF2B5EF4-FFF2-40B4-BE49-F238E27FC236}">
              <a16:creationId xmlns:a16="http://schemas.microsoft.com/office/drawing/2014/main" id="{5E1645D5-A3DE-430D-9040-5456313FE352}"/>
            </a:ext>
          </a:extLst>
        </xdr:cNvPr>
        <xdr:cNvCxnSpPr/>
      </xdr:nvCxnSpPr>
      <xdr:spPr>
        <a:xfrm>
          <a:off x="14401800" y="6985000"/>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159173</xdr:rowOff>
    </xdr:from>
    <xdr:to>
      <xdr:col>73</xdr:col>
      <xdr:colOff>44450</xdr:colOff>
      <xdr:row>40</xdr:row>
      <xdr:rowOff>89323</xdr:rowOff>
    </xdr:to>
    <xdr:sp macro="" textlink="">
      <xdr:nvSpPr>
        <xdr:cNvPr id="384" name="フローチャート: 判断 383">
          <a:extLst>
            <a:ext uri="{FF2B5EF4-FFF2-40B4-BE49-F238E27FC236}">
              <a16:creationId xmlns:a16="http://schemas.microsoft.com/office/drawing/2014/main" id="{A77C820E-45BE-4E3D-8A37-49830BA4165E}"/>
            </a:ext>
          </a:extLst>
        </xdr:cNvPr>
        <xdr:cNvSpPr/>
      </xdr:nvSpPr>
      <xdr:spPr>
        <a:xfrm>
          <a:off x="15240000" y="684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99500</xdr:rowOff>
    </xdr:from>
    <xdr:ext cx="762000" cy="259045"/>
    <xdr:sp macro="" textlink="">
      <xdr:nvSpPr>
        <xdr:cNvPr id="385" name="テキスト ボックス 384">
          <a:extLst>
            <a:ext uri="{FF2B5EF4-FFF2-40B4-BE49-F238E27FC236}">
              <a16:creationId xmlns:a16="http://schemas.microsoft.com/office/drawing/2014/main" id="{F4EFA962-C848-4193-920C-755B38856019}"/>
            </a:ext>
          </a:extLst>
        </xdr:cNvPr>
        <xdr:cNvSpPr txBox="1"/>
      </xdr:nvSpPr>
      <xdr:spPr>
        <a:xfrm>
          <a:off x="14909800" y="6614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121496</xdr:rowOff>
    </xdr:from>
    <xdr:to>
      <xdr:col>68</xdr:col>
      <xdr:colOff>152400</xdr:colOff>
      <xdr:row>40</xdr:row>
      <xdr:rowOff>127000</xdr:rowOff>
    </xdr:to>
    <xdr:cxnSp macro="">
      <xdr:nvCxnSpPr>
        <xdr:cNvPr id="386" name="直線コネクタ 385">
          <a:extLst>
            <a:ext uri="{FF2B5EF4-FFF2-40B4-BE49-F238E27FC236}">
              <a16:creationId xmlns:a16="http://schemas.microsoft.com/office/drawing/2014/main" id="{19291ACF-9D73-494A-8100-C51C2C842656}"/>
            </a:ext>
          </a:extLst>
        </xdr:cNvPr>
        <xdr:cNvCxnSpPr/>
      </xdr:nvCxnSpPr>
      <xdr:spPr>
        <a:xfrm>
          <a:off x="13512800" y="6808046"/>
          <a:ext cx="889000" cy="176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135044</xdr:rowOff>
    </xdr:from>
    <xdr:to>
      <xdr:col>68</xdr:col>
      <xdr:colOff>203200</xdr:colOff>
      <xdr:row>40</xdr:row>
      <xdr:rowOff>65194</xdr:rowOff>
    </xdr:to>
    <xdr:sp macro="" textlink="">
      <xdr:nvSpPr>
        <xdr:cNvPr id="387" name="フローチャート: 判断 386">
          <a:extLst>
            <a:ext uri="{FF2B5EF4-FFF2-40B4-BE49-F238E27FC236}">
              <a16:creationId xmlns:a16="http://schemas.microsoft.com/office/drawing/2014/main" id="{16D1BD26-5879-4760-ACBB-B87A695F4306}"/>
            </a:ext>
          </a:extLst>
        </xdr:cNvPr>
        <xdr:cNvSpPr/>
      </xdr:nvSpPr>
      <xdr:spPr>
        <a:xfrm>
          <a:off x="14351000" y="6821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75371</xdr:rowOff>
    </xdr:from>
    <xdr:ext cx="762000" cy="259045"/>
    <xdr:sp macro="" textlink="">
      <xdr:nvSpPr>
        <xdr:cNvPr id="388" name="テキスト ボックス 387">
          <a:extLst>
            <a:ext uri="{FF2B5EF4-FFF2-40B4-BE49-F238E27FC236}">
              <a16:creationId xmlns:a16="http://schemas.microsoft.com/office/drawing/2014/main" id="{C1E2BF04-7ABE-48EF-9AB9-DF8A987EB684}"/>
            </a:ext>
          </a:extLst>
        </xdr:cNvPr>
        <xdr:cNvSpPr txBox="1"/>
      </xdr:nvSpPr>
      <xdr:spPr>
        <a:xfrm>
          <a:off x="14020800" y="6590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135044</xdr:rowOff>
    </xdr:from>
    <xdr:to>
      <xdr:col>64</xdr:col>
      <xdr:colOff>152400</xdr:colOff>
      <xdr:row>40</xdr:row>
      <xdr:rowOff>65194</xdr:rowOff>
    </xdr:to>
    <xdr:sp macro="" textlink="">
      <xdr:nvSpPr>
        <xdr:cNvPr id="389" name="フローチャート: 判断 388">
          <a:extLst>
            <a:ext uri="{FF2B5EF4-FFF2-40B4-BE49-F238E27FC236}">
              <a16:creationId xmlns:a16="http://schemas.microsoft.com/office/drawing/2014/main" id="{1E433A3C-5358-4470-928C-70D8E91FEE4F}"/>
            </a:ext>
          </a:extLst>
        </xdr:cNvPr>
        <xdr:cNvSpPr/>
      </xdr:nvSpPr>
      <xdr:spPr>
        <a:xfrm>
          <a:off x="13462000" y="6821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49971</xdr:rowOff>
    </xdr:from>
    <xdr:ext cx="762000" cy="259045"/>
    <xdr:sp macro="" textlink="">
      <xdr:nvSpPr>
        <xdr:cNvPr id="390" name="テキスト ボックス 389">
          <a:extLst>
            <a:ext uri="{FF2B5EF4-FFF2-40B4-BE49-F238E27FC236}">
              <a16:creationId xmlns:a16="http://schemas.microsoft.com/office/drawing/2014/main" id="{10199458-77BA-4113-A1DF-F8270A9D23FA}"/>
            </a:ext>
          </a:extLst>
        </xdr:cNvPr>
        <xdr:cNvSpPr txBox="1"/>
      </xdr:nvSpPr>
      <xdr:spPr>
        <a:xfrm>
          <a:off x="13131800" y="6907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D5441680-F910-440D-919C-8A7F8E48F14F}"/>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1B78E0E3-0F7C-4DF6-AAB5-95CFE9F7F81C}"/>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2BB9AFF0-3ABF-47CF-8102-8D1BA6AA38F9}"/>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5B6838E1-9F58-4804-9028-82A537F417DF}"/>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E4864E6B-F5A9-43F3-8C90-28A17B653909}"/>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96" name="楕円 395">
          <a:extLst>
            <a:ext uri="{FF2B5EF4-FFF2-40B4-BE49-F238E27FC236}">
              <a16:creationId xmlns:a16="http://schemas.microsoft.com/office/drawing/2014/main" id="{48367402-E2B0-4D46-8C05-FB2EBAA314F5}"/>
            </a:ext>
          </a:extLst>
        </xdr:cNvPr>
        <xdr:cNvSpPr/>
      </xdr:nvSpPr>
      <xdr:spPr>
        <a:xfrm>
          <a:off x="169672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69867</xdr:rowOff>
    </xdr:from>
    <xdr:ext cx="762000" cy="259045"/>
    <xdr:sp macro="" textlink="">
      <xdr:nvSpPr>
        <xdr:cNvPr id="397" name="公債費負担の状況該当値テキスト">
          <a:extLst>
            <a:ext uri="{FF2B5EF4-FFF2-40B4-BE49-F238E27FC236}">
              <a16:creationId xmlns:a16="http://schemas.microsoft.com/office/drawing/2014/main" id="{39042626-C37C-49CE-8187-6AE78D1845E6}"/>
            </a:ext>
          </a:extLst>
        </xdr:cNvPr>
        <xdr:cNvSpPr txBox="1"/>
      </xdr:nvSpPr>
      <xdr:spPr>
        <a:xfrm>
          <a:off x="17106900" y="7099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41487</xdr:rowOff>
    </xdr:from>
    <xdr:to>
      <xdr:col>77</xdr:col>
      <xdr:colOff>95250</xdr:colOff>
      <xdr:row>41</xdr:row>
      <xdr:rowOff>143087</xdr:rowOff>
    </xdr:to>
    <xdr:sp macro="" textlink="">
      <xdr:nvSpPr>
        <xdr:cNvPr id="398" name="楕円 397">
          <a:extLst>
            <a:ext uri="{FF2B5EF4-FFF2-40B4-BE49-F238E27FC236}">
              <a16:creationId xmlns:a16="http://schemas.microsoft.com/office/drawing/2014/main" id="{2B197079-97AB-4EB2-918F-5905DDFB7250}"/>
            </a:ext>
          </a:extLst>
        </xdr:cNvPr>
        <xdr:cNvSpPr/>
      </xdr:nvSpPr>
      <xdr:spPr>
        <a:xfrm>
          <a:off x="16129000" y="7070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127864</xdr:rowOff>
    </xdr:from>
    <xdr:ext cx="736600" cy="259045"/>
    <xdr:sp macro="" textlink="">
      <xdr:nvSpPr>
        <xdr:cNvPr id="399" name="テキスト ボックス 398">
          <a:extLst>
            <a:ext uri="{FF2B5EF4-FFF2-40B4-BE49-F238E27FC236}">
              <a16:creationId xmlns:a16="http://schemas.microsoft.com/office/drawing/2014/main" id="{D552E85C-C266-461F-A038-620688CEA95C}"/>
            </a:ext>
          </a:extLst>
        </xdr:cNvPr>
        <xdr:cNvSpPr txBox="1"/>
      </xdr:nvSpPr>
      <xdr:spPr>
        <a:xfrm>
          <a:off x="15798800" y="71573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156633</xdr:rowOff>
    </xdr:from>
    <xdr:to>
      <xdr:col>73</xdr:col>
      <xdr:colOff>44450</xdr:colOff>
      <xdr:row>41</xdr:row>
      <xdr:rowOff>86783</xdr:rowOff>
    </xdr:to>
    <xdr:sp macro="" textlink="">
      <xdr:nvSpPr>
        <xdr:cNvPr id="400" name="楕円 399">
          <a:extLst>
            <a:ext uri="{FF2B5EF4-FFF2-40B4-BE49-F238E27FC236}">
              <a16:creationId xmlns:a16="http://schemas.microsoft.com/office/drawing/2014/main" id="{A72127CE-F3EB-4DC0-AC64-3CAE2C4A4821}"/>
            </a:ext>
          </a:extLst>
        </xdr:cNvPr>
        <xdr:cNvSpPr/>
      </xdr:nvSpPr>
      <xdr:spPr>
        <a:xfrm>
          <a:off x="15240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71560</xdr:rowOff>
    </xdr:from>
    <xdr:ext cx="762000" cy="259045"/>
    <xdr:sp macro="" textlink="">
      <xdr:nvSpPr>
        <xdr:cNvPr id="401" name="テキスト ボックス 400">
          <a:extLst>
            <a:ext uri="{FF2B5EF4-FFF2-40B4-BE49-F238E27FC236}">
              <a16:creationId xmlns:a16="http://schemas.microsoft.com/office/drawing/2014/main" id="{2F9EB76D-CC32-4E16-8D42-8F0CBE385C28}"/>
            </a:ext>
          </a:extLst>
        </xdr:cNvPr>
        <xdr:cNvSpPr txBox="1"/>
      </xdr:nvSpPr>
      <xdr:spPr>
        <a:xfrm>
          <a:off x="14909800" y="7101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76200</xdr:rowOff>
    </xdr:from>
    <xdr:to>
      <xdr:col>68</xdr:col>
      <xdr:colOff>203200</xdr:colOff>
      <xdr:row>41</xdr:row>
      <xdr:rowOff>6350</xdr:rowOff>
    </xdr:to>
    <xdr:sp macro="" textlink="">
      <xdr:nvSpPr>
        <xdr:cNvPr id="402" name="楕円 401">
          <a:extLst>
            <a:ext uri="{FF2B5EF4-FFF2-40B4-BE49-F238E27FC236}">
              <a16:creationId xmlns:a16="http://schemas.microsoft.com/office/drawing/2014/main" id="{F3D8EC9B-75BE-4C6F-B75D-6653159547A4}"/>
            </a:ext>
          </a:extLst>
        </xdr:cNvPr>
        <xdr:cNvSpPr/>
      </xdr:nvSpPr>
      <xdr:spPr>
        <a:xfrm>
          <a:off x="14351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162577</xdr:rowOff>
    </xdr:from>
    <xdr:ext cx="762000" cy="259045"/>
    <xdr:sp macro="" textlink="">
      <xdr:nvSpPr>
        <xdr:cNvPr id="403" name="テキスト ボックス 402">
          <a:extLst>
            <a:ext uri="{FF2B5EF4-FFF2-40B4-BE49-F238E27FC236}">
              <a16:creationId xmlns:a16="http://schemas.microsoft.com/office/drawing/2014/main" id="{57EEF069-5931-499C-9612-5DD72C2A954C}"/>
            </a:ext>
          </a:extLst>
        </xdr:cNvPr>
        <xdr:cNvSpPr txBox="1"/>
      </xdr:nvSpPr>
      <xdr:spPr>
        <a:xfrm>
          <a:off x="14020800" y="702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70696</xdr:rowOff>
    </xdr:from>
    <xdr:to>
      <xdr:col>64</xdr:col>
      <xdr:colOff>152400</xdr:colOff>
      <xdr:row>40</xdr:row>
      <xdr:rowOff>846</xdr:rowOff>
    </xdr:to>
    <xdr:sp macro="" textlink="">
      <xdr:nvSpPr>
        <xdr:cNvPr id="404" name="楕円 403">
          <a:extLst>
            <a:ext uri="{FF2B5EF4-FFF2-40B4-BE49-F238E27FC236}">
              <a16:creationId xmlns:a16="http://schemas.microsoft.com/office/drawing/2014/main" id="{C86EBC90-932E-432A-9E7B-729A6976590D}"/>
            </a:ext>
          </a:extLst>
        </xdr:cNvPr>
        <xdr:cNvSpPr/>
      </xdr:nvSpPr>
      <xdr:spPr>
        <a:xfrm>
          <a:off x="13462000" y="6757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11023</xdr:rowOff>
    </xdr:from>
    <xdr:ext cx="762000" cy="259045"/>
    <xdr:sp macro="" textlink="">
      <xdr:nvSpPr>
        <xdr:cNvPr id="405" name="テキスト ボックス 404">
          <a:extLst>
            <a:ext uri="{FF2B5EF4-FFF2-40B4-BE49-F238E27FC236}">
              <a16:creationId xmlns:a16="http://schemas.microsoft.com/office/drawing/2014/main" id="{33336487-26F4-4825-B49E-601A20234137}"/>
            </a:ext>
          </a:extLst>
        </xdr:cNvPr>
        <xdr:cNvSpPr txBox="1"/>
      </xdr:nvSpPr>
      <xdr:spPr>
        <a:xfrm>
          <a:off x="13131800" y="65261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6" name="正方形/長方形 405">
          <a:extLst>
            <a:ext uri="{FF2B5EF4-FFF2-40B4-BE49-F238E27FC236}">
              <a16:creationId xmlns:a16="http://schemas.microsoft.com/office/drawing/2014/main" id="{9EC9624F-9B34-4CBB-872C-B507736E7736}"/>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3E66A1C0-7731-42A5-8B03-F5283E04C6DA}"/>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8" name="テキスト ボックス 407">
          <a:extLst>
            <a:ext uri="{FF2B5EF4-FFF2-40B4-BE49-F238E27FC236}">
              <a16:creationId xmlns:a16="http://schemas.microsoft.com/office/drawing/2014/main" id="{E110392C-16EC-494F-8826-96BEAD70D502}"/>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9" name="正方形/長方形 408">
          <a:extLst>
            <a:ext uri="{FF2B5EF4-FFF2-40B4-BE49-F238E27FC236}">
              <a16:creationId xmlns:a16="http://schemas.microsoft.com/office/drawing/2014/main" id="{2E4798F8-73CF-4AF4-9786-1D754BC202AD}"/>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0" name="正方形/長方形 409">
          <a:extLst>
            <a:ext uri="{FF2B5EF4-FFF2-40B4-BE49-F238E27FC236}">
              <a16:creationId xmlns:a16="http://schemas.microsoft.com/office/drawing/2014/main" id="{8D011F8F-1047-458D-86D0-ACD490726D56}"/>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1" name="正方形/長方形 410">
          <a:extLst>
            <a:ext uri="{FF2B5EF4-FFF2-40B4-BE49-F238E27FC236}">
              <a16:creationId xmlns:a16="http://schemas.microsoft.com/office/drawing/2014/main" id="{B2CAE703-E322-4C1A-900C-38C99B167604}"/>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2" name="正方形/長方形 411">
          <a:extLst>
            <a:ext uri="{FF2B5EF4-FFF2-40B4-BE49-F238E27FC236}">
              <a16:creationId xmlns:a16="http://schemas.microsoft.com/office/drawing/2014/main" id="{F4F9C921-7F96-40A6-AA54-A47526077201}"/>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3" name="正方形/長方形 412">
          <a:extLst>
            <a:ext uri="{FF2B5EF4-FFF2-40B4-BE49-F238E27FC236}">
              <a16:creationId xmlns:a16="http://schemas.microsoft.com/office/drawing/2014/main" id="{D478BBEC-BDDA-4BA0-90A8-35EB4802DEA3}"/>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4" name="正方形/長方形 413">
          <a:extLst>
            <a:ext uri="{FF2B5EF4-FFF2-40B4-BE49-F238E27FC236}">
              <a16:creationId xmlns:a16="http://schemas.microsoft.com/office/drawing/2014/main" id="{FB298AE6-018E-4D07-AFF7-0DAD1B7651FA}"/>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5" name="正方形/長方形 414">
          <a:extLst>
            <a:ext uri="{FF2B5EF4-FFF2-40B4-BE49-F238E27FC236}">
              <a16:creationId xmlns:a16="http://schemas.microsoft.com/office/drawing/2014/main" id="{F536D66B-00EB-4949-9468-E24FE07BE2B6}"/>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6" name="正方形/長方形 415">
          <a:extLst>
            <a:ext uri="{FF2B5EF4-FFF2-40B4-BE49-F238E27FC236}">
              <a16:creationId xmlns:a16="http://schemas.microsoft.com/office/drawing/2014/main" id="{86E02EFA-3F22-4901-AA3B-5EB506371B6D}"/>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7" name="正方形/長方形 416">
          <a:extLst>
            <a:ext uri="{FF2B5EF4-FFF2-40B4-BE49-F238E27FC236}">
              <a16:creationId xmlns:a16="http://schemas.microsoft.com/office/drawing/2014/main" id="{4728DCAD-2213-476D-B3FE-B396A2A9B882}"/>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8" name="テキスト ボックス 417">
          <a:extLst>
            <a:ext uri="{FF2B5EF4-FFF2-40B4-BE49-F238E27FC236}">
              <a16:creationId xmlns:a16="http://schemas.microsoft.com/office/drawing/2014/main" id="{D0C29FBC-C7B8-4AB0-9F54-CD6F51085141}"/>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100">
              <a:latin typeface="ＭＳ Ｐゴシック" panose="020B0600070205080204" pitchFamily="50" charset="-128"/>
              <a:ea typeface="ＭＳ Ｐゴシック" panose="020B0600070205080204" pitchFamily="50" charset="-128"/>
            </a:rPr>
            <a:t>　これは、財政調整基金や減債基金などの充当可能基金の残高を高い水準で維持してきたことや、財政措置の大きい地方債を有効活用してきたことによるもの。</a:t>
          </a:r>
        </a:p>
        <a:p>
          <a:r>
            <a:rPr kumimoji="1" lang="ja-JP" altLang="en-US" sz="1100">
              <a:latin typeface="ＭＳ Ｐゴシック" panose="020B0600070205080204" pitchFamily="50" charset="-128"/>
              <a:ea typeface="ＭＳ Ｐゴシック" panose="020B0600070205080204" pitchFamily="50" charset="-128"/>
            </a:rPr>
            <a:t>　役場庁舎等の高台移転事業をはじめとした南海トラフ地震対策事業の財源として地方債を発行してきたことによって、一般会計等に係る地方債残高が大幅に増加しており、また、その償還財源に減債基金を活用していることから充当可能基金残高も減少傾向にある。今後、新たな事業を実施する際には、中期的な財政運営の視点から事業規模や実施時期等を検討するとともに、財政措置の大きい地方債を有効に活用しながら、健全な状態を維持していくよう努める。</a:t>
          </a:r>
        </a:p>
      </xdr:txBody>
    </xdr:sp>
    <xdr:clientData/>
  </xdr:twoCellAnchor>
  <xdr:oneCellAnchor>
    <xdr:from>
      <xdr:col>61</xdr:col>
      <xdr:colOff>6350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F4997495-26F9-4E49-94B0-E6120598501C}"/>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0" name="直線コネクタ 419">
          <a:extLst>
            <a:ext uri="{FF2B5EF4-FFF2-40B4-BE49-F238E27FC236}">
              <a16:creationId xmlns:a16="http://schemas.microsoft.com/office/drawing/2014/main" id="{7B7E5650-33D3-49D1-92BA-0735186F94B5}"/>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CD310755-D305-4BBF-BA44-D365D5BF1928}"/>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2" name="直線コネクタ 421">
          <a:extLst>
            <a:ext uri="{FF2B5EF4-FFF2-40B4-BE49-F238E27FC236}">
              <a16:creationId xmlns:a16="http://schemas.microsoft.com/office/drawing/2014/main" id="{5C6391A1-5DBD-4439-9C70-33F663D02932}"/>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3" name="テキスト ボックス 422">
          <a:extLst>
            <a:ext uri="{FF2B5EF4-FFF2-40B4-BE49-F238E27FC236}">
              <a16:creationId xmlns:a16="http://schemas.microsoft.com/office/drawing/2014/main" id="{84EE94CB-ABD0-476E-9B8F-5AF60ED0DE92}"/>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4" name="直線コネクタ 423">
          <a:extLst>
            <a:ext uri="{FF2B5EF4-FFF2-40B4-BE49-F238E27FC236}">
              <a16:creationId xmlns:a16="http://schemas.microsoft.com/office/drawing/2014/main" id="{745B581A-4BF6-44B4-8722-886A9E323978}"/>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5" name="テキスト ボックス 424">
          <a:extLst>
            <a:ext uri="{FF2B5EF4-FFF2-40B4-BE49-F238E27FC236}">
              <a16:creationId xmlns:a16="http://schemas.microsoft.com/office/drawing/2014/main" id="{F1942A98-DC58-4368-8BE1-C940A1ACCB6C}"/>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6" name="直線コネクタ 425">
          <a:extLst>
            <a:ext uri="{FF2B5EF4-FFF2-40B4-BE49-F238E27FC236}">
              <a16:creationId xmlns:a16="http://schemas.microsoft.com/office/drawing/2014/main" id="{E041C39B-CB67-4504-B679-53E5AED29314}"/>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7" name="テキスト ボックス 426">
          <a:extLst>
            <a:ext uri="{FF2B5EF4-FFF2-40B4-BE49-F238E27FC236}">
              <a16:creationId xmlns:a16="http://schemas.microsoft.com/office/drawing/2014/main" id="{DE5F69A3-805E-4BC0-B1B0-915D886834DC}"/>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8" name="直線コネクタ 427">
          <a:extLst>
            <a:ext uri="{FF2B5EF4-FFF2-40B4-BE49-F238E27FC236}">
              <a16:creationId xmlns:a16="http://schemas.microsoft.com/office/drawing/2014/main" id="{D0B16E99-6726-4E8C-80B8-12F763A39329}"/>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9" name="テキスト ボックス 428">
          <a:extLst>
            <a:ext uri="{FF2B5EF4-FFF2-40B4-BE49-F238E27FC236}">
              <a16:creationId xmlns:a16="http://schemas.microsoft.com/office/drawing/2014/main" id="{10AF0825-9600-47C3-BF23-2ED62E79B6C6}"/>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0" name="直線コネクタ 429">
          <a:extLst>
            <a:ext uri="{FF2B5EF4-FFF2-40B4-BE49-F238E27FC236}">
              <a16:creationId xmlns:a16="http://schemas.microsoft.com/office/drawing/2014/main" id="{C98D71C4-B88C-46B7-86D9-66F7CED81A71}"/>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1" name="テキスト ボックス 430">
          <a:extLst>
            <a:ext uri="{FF2B5EF4-FFF2-40B4-BE49-F238E27FC236}">
              <a16:creationId xmlns:a16="http://schemas.microsoft.com/office/drawing/2014/main" id="{AD65CDA9-CC17-4DA9-8F8C-8D9CA9D62E61}"/>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2" name="直線コネクタ 431">
          <a:extLst>
            <a:ext uri="{FF2B5EF4-FFF2-40B4-BE49-F238E27FC236}">
              <a16:creationId xmlns:a16="http://schemas.microsoft.com/office/drawing/2014/main" id="{58943852-F887-406E-A2CD-50197CC58D23}"/>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3" name="テキスト ボックス 432">
          <a:extLst>
            <a:ext uri="{FF2B5EF4-FFF2-40B4-BE49-F238E27FC236}">
              <a16:creationId xmlns:a16="http://schemas.microsoft.com/office/drawing/2014/main" id="{C4B519AD-BBBD-487D-BA1D-572419A38214}"/>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715DCA42-B77F-4D43-BEF1-9B0C29AC9E69}"/>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C43B2E80-A552-45A1-A378-21C6C60873E6}"/>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34834</xdr:rowOff>
    </xdr:to>
    <xdr:cxnSp macro="">
      <xdr:nvCxnSpPr>
        <xdr:cNvPr id="436" name="直線コネクタ 435">
          <a:extLst>
            <a:ext uri="{FF2B5EF4-FFF2-40B4-BE49-F238E27FC236}">
              <a16:creationId xmlns:a16="http://schemas.microsoft.com/office/drawing/2014/main" id="{CE34665F-212D-4505-AABC-EBCE5506730F}"/>
            </a:ext>
          </a:extLst>
        </xdr:cNvPr>
        <xdr:cNvCxnSpPr/>
      </xdr:nvCxnSpPr>
      <xdr:spPr>
        <a:xfrm flipV="1">
          <a:off x="17018000" y="2313214"/>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6911</xdr:rowOff>
    </xdr:from>
    <xdr:ext cx="762000" cy="259045"/>
    <xdr:sp macro="" textlink="">
      <xdr:nvSpPr>
        <xdr:cNvPr id="437" name="将来負担の状況最小値テキスト">
          <a:extLst>
            <a:ext uri="{FF2B5EF4-FFF2-40B4-BE49-F238E27FC236}">
              <a16:creationId xmlns:a16="http://schemas.microsoft.com/office/drawing/2014/main" id="{831A19B4-9321-4C2A-914D-CD6E56239EB0}"/>
            </a:ext>
          </a:extLst>
        </xdr:cNvPr>
        <xdr:cNvSpPr txBox="1"/>
      </xdr:nvSpPr>
      <xdr:spPr>
        <a:xfrm>
          <a:off x="17106900" y="395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34834</xdr:rowOff>
    </xdr:from>
    <xdr:to>
      <xdr:col>81</xdr:col>
      <xdr:colOff>133350</xdr:colOff>
      <xdr:row>23</xdr:row>
      <xdr:rowOff>34834</xdr:rowOff>
    </xdr:to>
    <xdr:cxnSp macro="">
      <xdr:nvCxnSpPr>
        <xdr:cNvPr id="438" name="直線コネクタ 437">
          <a:extLst>
            <a:ext uri="{FF2B5EF4-FFF2-40B4-BE49-F238E27FC236}">
              <a16:creationId xmlns:a16="http://schemas.microsoft.com/office/drawing/2014/main" id="{F7CC36D6-44F6-4E9C-9CCA-F1558BD70C32}"/>
            </a:ext>
          </a:extLst>
        </xdr:cNvPr>
        <xdr:cNvCxnSpPr/>
      </xdr:nvCxnSpPr>
      <xdr:spPr>
        <a:xfrm>
          <a:off x="16929100" y="397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9" name="将来負担の状況最大値テキスト">
          <a:extLst>
            <a:ext uri="{FF2B5EF4-FFF2-40B4-BE49-F238E27FC236}">
              <a16:creationId xmlns:a16="http://schemas.microsoft.com/office/drawing/2014/main" id="{8FA95D92-3BA7-42D4-AE61-5405D99668F6}"/>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0" name="直線コネクタ 439">
          <a:extLst>
            <a:ext uri="{FF2B5EF4-FFF2-40B4-BE49-F238E27FC236}">
              <a16:creationId xmlns:a16="http://schemas.microsoft.com/office/drawing/2014/main" id="{CA7BCD5B-BD4C-40F6-B214-3B9FE02D5D9D}"/>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1" name="将来負担の状況平均値テキスト">
          <a:extLst>
            <a:ext uri="{FF2B5EF4-FFF2-40B4-BE49-F238E27FC236}">
              <a16:creationId xmlns:a16="http://schemas.microsoft.com/office/drawing/2014/main" id="{11E5BDD3-CB8D-49B2-8C49-C0D668B159BD}"/>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2" name="フローチャート: 判断 441">
          <a:extLst>
            <a:ext uri="{FF2B5EF4-FFF2-40B4-BE49-F238E27FC236}">
              <a16:creationId xmlns:a16="http://schemas.microsoft.com/office/drawing/2014/main" id="{4473219A-A570-4B89-9367-252453A3437A}"/>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3" name="フローチャート: 判断 442">
          <a:extLst>
            <a:ext uri="{FF2B5EF4-FFF2-40B4-BE49-F238E27FC236}">
              <a16:creationId xmlns:a16="http://schemas.microsoft.com/office/drawing/2014/main" id="{2DE15DEA-FA20-4B28-9ACC-5A185DFCD1B5}"/>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4" name="テキスト ボックス 443">
          <a:extLst>
            <a:ext uri="{FF2B5EF4-FFF2-40B4-BE49-F238E27FC236}">
              <a16:creationId xmlns:a16="http://schemas.microsoft.com/office/drawing/2014/main" id="{B27348F6-BEA2-40C2-9814-D2CE00D9A6A2}"/>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5" name="フローチャート: 判断 444">
          <a:extLst>
            <a:ext uri="{FF2B5EF4-FFF2-40B4-BE49-F238E27FC236}">
              <a16:creationId xmlns:a16="http://schemas.microsoft.com/office/drawing/2014/main" id="{D96258DF-D3D5-4692-B206-76AE52C87C74}"/>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8E304222-FC89-4079-B01E-5188E7473A87}"/>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7" name="フローチャート: 判断 446">
          <a:extLst>
            <a:ext uri="{FF2B5EF4-FFF2-40B4-BE49-F238E27FC236}">
              <a16:creationId xmlns:a16="http://schemas.microsoft.com/office/drawing/2014/main" id="{EF1CE4C1-9FAD-4B37-83D1-F64F167AC9E8}"/>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67B8B43C-7B8E-48A4-8D41-CA2E7770A60F}"/>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9" name="フローチャート: 判断 448">
          <a:extLst>
            <a:ext uri="{FF2B5EF4-FFF2-40B4-BE49-F238E27FC236}">
              <a16:creationId xmlns:a16="http://schemas.microsoft.com/office/drawing/2014/main" id="{639FEA41-3774-419A-BD23-1E482A15EC24}"/>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D5434368-1352-4ED6-A7F5-3040ECE2B7E6}"/>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9BC9064-BBFA-490F-94A9-BFFFB1714A3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16EA631D-5613-4D55-A9A1-12A61BD8E784}"/>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CC081F02-015B-42F4-B928-3E9E5EDD6DE4}"/>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6CC9C06B-5C70-4C82-BB2F-AEA721385ED2}"/>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1D9C0127-E36F-40AE-AD9E-4F69D68DBD92}"/>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6,106
6,077
193.21
7,490,196
7,045,701
151,938
3,775,986
13,590,142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定員適正化計画に沿った職員数の適正化や人事評価制度の適正な運用などによる給与水準の適正化などにより、引き続き人件費の抑制に努める。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107950</xdr:rowOff>
    </xdr:from>
    <xdr:to>
      <xdr:col>24</xdr:col>
      <xdr:colOff>25400</xdr:colOff>
      <xdr:row>41</xdr:row>
      <xdr:rowOff>161290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6580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133367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162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161290</xdr:rowOff>
    </xdr:from>
    <xdr:to>
      <xdr:col>24</xdr:col>
      <xdr:colOff>114300</xdr:colOff>
      <xdr:row>41</xdr:row>
      <xdr:rowOff>161290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90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22877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107950</xdr:rowOff>
    </xdr:from>
    <xdr:to>
      <xdr:col>24</xdr:col>
      <xdr:colOff>114300</xdr:colOff>
      <xdr:row>33</xdr:row>
      <xdr:rowOff>107950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65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165100</xdr:rowOff>
    </xdr:from>
    <xdr:to>
      <xdr:col>24</xdr:col>
      <xdr:colOff>25400</xdr:colOff>
      <xdr:row>37</xdr:row>
      <xdr:rowOff>8890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3730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85107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858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68580</xdr:rowOff>
    </xdr:from>
    <xdr:to>
      <xdr:col>24</xdr:col>
      <xdr:colOff>76200</xdr:colOff>
      <xdr:row>36</xdr:row>
      <xdr:rowOff>170180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4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165100</xdr:rowOff>
    </xdr:from>
    <xdr:to>
      <xdr:col>19</xdr:col>
      <xdr:colOff>187325</xdr:colOff>
      <xdr:row>37</xdr:row>
      <xdr:rowOff>153670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33730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60960</xdr:rowOff>
    </xdr:from>
    <xdr:to>
      <xdr:col>20</xdr:col>
      <xdr:colOff>38100</xdr:colOff>
      <xdr:row>36</xdr:row>
      <xdr:rowOff>162560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1287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02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115570</xdr:rowOff>
    </xdr:from>
    <xdr:to>
      <xdr:col>15</xdr:col>
      <xdr:colOff>98425</xdr:colOff>
      <xdr:row>37</xdr:row>
      <xdr:rowOff>153670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4592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160020</xdr:rowOff>
    </xdr:from>
    <xdr:to>
      <xdr:col>15</xdr:col>
      <xdr:colOff>149225</xdr:colOff>
      <xdr:row>37</xdr:row>
      <xdr:rowOff>90170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100347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115570</xdr:rowOff>
    </xdr:from>
    <xdr:to>
      <xdr:col>11</xdr:col>
      <xdr:colOff>9525</xdr:colOff>
      <xdr:row>38</xdr:row>
      <xdr:rowOff>12700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4592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53340</xdr:rowOff>
    </xdr:from>
    <xdr:to>
      <xdr:col>11</xdr:col>
      <xdr:colOff>60325</xdr:colOff>
      <xdr:row>36</xdr:row>
      <xdr:rowOff>154940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165117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53340</xdr:rowOff>
    </xdr:from>
    <xdr:to>
      <xdr:col>6</xdr:col>
      <xdr:colOff>171450</xdr:colOff>
      <xdr:row>36</xdr:row>
      <xdr:rowOff>154940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165117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129540</xdr:rowOff>
    </xdr:from>
    <xdr:to>
      <xdr:col>24</xdr:col>
      <xdr:colOff>76200</xdr:colOff>
      <xdr:row>37</xdr:row>
      <xdr:rowOff>59690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30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101617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114300</xdr:rowOff>
    </xdr:from>
    <xdr:to>
      <xdr:col>20</xdr:col>
      <xdr:colOff>38100</xdr:colOff>
      <xdr:row>37</xdr:row>
      <xdr:rowOff>44450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29227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7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102870</xdr:rowOff>
    </xdr:from>
    <xdr:to>
      <xdr:col>15</xdr:col>
      <xdr:colOff>149225</xdr:colOff>
      <xdr:row>38</xdr:row>
      <xdr:rowOff>33020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44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17797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53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64770</xdr:rowOff>
    </xdr:from>
    <xdr:to>
      <xdr:col>11</xdr:col>
      <xdr:colOff>60325</xdr:colOff>
      <xdr:row>37</xdr:row>
      <xdr:rowOff>166370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151147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133350</xdr:rowOff>
    </xdr:from>
    <xdr:to>
      <xdr:col>6</xdr:col>
      <xdr:colOff>171450</xdr:colOff>
      <xdr:row>38</xdr:row>
      <xdr:rowOff>63500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48277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7" name="物件費グラフ枠">
          <a:extLst>
            <a:ext uri="{FF2B5EF4-FFF2-40B4-BE49-F238E27FC236}">
              <a16:creationId xmlns:a16="http://schemas.microsoft.com/office/drawing/2014/main" id="{00000000-0008-0000-0400-000075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24130</xdr:rowOff>
    </xdr:from>
    <xdr:to>
      <xdr:col>82</xdr:col>
      <xdr:colOff>107950</xdr:colOff>
      <xdr:row>19</xdr:row>
      <xdr:rowOff>144145</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flipV="1">
          <a:off x="16510000" y="2252980"/>
          <a:ext cx="0" cy="1148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116222</xdr:rowOff>
    </xdr:from>
    <xdr:ext cx="762000" cy="259045"/>
    <xdr:sp macro="" textlink="">
      <xdr:nvSpPr>
        <xdr:cNvPr id="119" name="物件費最小値テキスト">
          <a:extLst>
            <a:ext uri="{FF2B5EF4-FFF2-40B4-BE49-F238E27FC236}">
              <a16:creationId xmlns:a16="http://schemas.microsoft.com/office/drawing/2014/main" id="{00000000-0008-0000-0400-000077000000}"/>
            </a:ext>
          </a:extLst>
        </xdr:cNvPr>
        <xdr:cNvSpPr txBox="1"/>
      </xdr:nvSpPr>
      <xdr:spPr>
        <a:xfrm>
          <a:off x="16598900" y="3373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19</xdr:row>
      <xdr:rowOff>144145</xdr:rowOff>
    </xdr:from>
    <xdr:to>
      <xdr:col>82</xdr:col>
      <xdr:colOff>196850</xdr:colOff>
      <xdr:row>19</xdr:row>
      <xdr:rowOff>144145</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3401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110507</xdr:rowOff>
    </xdr:from>
    <xdr:ext cx="762000" cy="259045"/>
    <xdr:sp macro="" textlink="">
      <xdr:nvSpPr>
        <xdr:cNvPr id="121" name="物件費最大値テキスト">
          <a:extLst>
            <a:ext uri="{FF2B5EF4-FFF2-40B4-BE49-F238E27FC236}">
              <a16:creationId xmlns:a16="http://schemas.microsoft.com/office/drawing/2014/main" id="{00000000-0008-0000-0400-000079000000}"/>
            </a:ext>
          </a:extLst>
        </xdr:cNvPr>
        <xdr:cNvSpPr txBox="1"/>
      </xdr:nvSpPr>
      <xdr:spPr>
        <a:xfrm>
          <a:off x="16598900" y="1996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24130</xdr:rowOff>
    </xdr:from>
    <xdr:to>
      <xdr:col>82</xdr:col>
      <xdr:colOff>196850</xdr:colOff>
      <xdr:row>13</xdr:row>
      <xdr:rowOff>24130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2252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13</xdr:row>
      <xdr:rowOff>104140</xdr:rowOff>
    </xdr:from>
    <xdr:to>
      <xdr:col>82</xdr:col>
      <xdr:colOff>107950</xdr:colOff>
      <xdr:row>13</xdr:row>
      <xdr:rowOff>132715</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5671800" y="2332990"/>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14</xdr:row>
      <xdr:rowOff>139717</xdr:rowOff>
    </xdr:from>
    <xdr:ext cx="762000" cy="259045"/>
    <xdr:sp macro="" textlink="">
      <xdr:nvSpPr>
        <xdr:cNvPr id="124" name="物件費平均値テキスト">
          <a:extLst>
            <a:ext uri="{FF2B5EF4-FFF2-40B4-BE49-F238E27FC236}">
              <a16:creationId xmlns:a16="http://schemas.microsoft.com/office/drawing/2014/main" id="{00000000-0008-0000-0400-00007C000000}"/>
            </a:ext>
          </a:extLst>
        </xdr:cNvPr>
        <xdr:cNvSpPr txBox="1"/>
      </xdr:nvSpPr>
      <xdr:spPr>
        <a:xfrm>
          <a:off x="16598900" y="25400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167640</xdr:rowOff>
    </xdr:from>
    <xdr:to>
      <xdr:col>82</xdr:col>
      <xdr:colOff>158750</xdr:colOff>
      <xdr:row>15</xdr:row>
      <xdr:rowOff>97790</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6459200" y="2567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13</xdr:row>
      <xdr:rowOff>104140</xdr:rowOff>
    </xdr:from>
    <xdr:to>
      <xdr:col>78</xdr:col>
      <xdr:colOff>69850</xdr:colOff>
      <xdr:row>13</xdr:row>
      <xdr:rowOff>144145</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4782800" y="233299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14</xdr:row>
      <xdr:rowOff>116205</xdr:rowOff>
    </xdr:from>
    <xdr:to>
      <xdr:col>78</xdr:col>
      <xdr:colOff>120650</xdr:colOff>
      <xdr:row>15</xdr:row>
      <xdr:rowOff>46355</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5621000" y="251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31132</xdr:rowOff>
    </xdr:from>
    <xdr:ext cx="736600" cy="259045"/>
    <xdr:sp macro="" textlink="">
      <xdr:nvSpPr>
        <xdr:cNvPr id="128" name="テキスト ボックス 127">
          <a:extLst>
            <a:ext uri="{FF2B5EF4-FFF2-40B4-BE49-F238E27FC236}">
              <a16:creationId xmlns:a16="http://schemas.microsoft.com/office/drawing/2014/main" id="{00000000-0008-0000-0400-000080000000}"/>
            </a:ext>
          </a:extLst>
        </xdr:cNvPr>
        <xdr:cNvSpPr txBox="1"/>
      </xdr:nvSpPr>
      <xdr:spPr>
        <a:xfrm>
          <a:off x="15290800" y="26028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144145</xdr:rowOff>
    </xdr:from>
    <xdr:to>
      <xdr:col>73</xdr:col>
      <xdr:colOff>180975</xdr:colOff>
      <xdr:row>14</xdr:row>
      <xdr:rowOff>6985</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flipV="1">
          <a:off x="13893800" y="237299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14</xdr:row>
      <xdr:rowOff>121920</xdr:rowOff>
    </xdr:from>
    <xdr:to>
      <xdr:col>74</xdr:col>
      <xdr:colOff>31750</xdr:colOff>
      <xdr:row>15</xdr:row>
      <xdr:rowOff>52070</xdr:rowOff>
    </xdr:to>
    <xdr:sp macro="" textlink="">
      <xdr:nvSpPr>
        <xdr:cNvPr id="130" name="フローチャート: 判断 129">
          <a:extLst>
            <a:ext uri="{FF2B5EF4-FFF2-40B4-BE49-F238E27FC236}">
              <a16:creationId xmlns:a16="http://schemas.microsoft.com/office/drawing/2014/main" id="{00000000-0008-0000-0400-000082000000}"/>
            </a:ext>
          </a:extLst>
        </xdr:cNvPr>
        <xdr:cNvSpPr/>
      </xdr:nvSpPr>
      <xdr:spPr>
        <a:xfrm>
          <a:off x="14732000" y="252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36847</xdr:rowOff>
    </xdr:from>
    <xdr:ext cx="762000" cy="259045"/>
    <xdr:sp macro="" textlink="">
      <xdr:nvSpPr>
        <xdr:cNvPr id="131" name="テキスト ボックス 130">
          <a:extLst>
            <a:ext uri="{FF2B5EF4-FFF2-40B4-BE49-F238E27FC236}">
              <a16:creationId xmlns:a16="http://schemas.microsoft.com/office/drawing/2014/main" id="{00000000-0008-0000-0400-000083000000}"/>
            </a:ext>
          </a:extLst>
        </xdr:cNvPr>
        <xdr:cNvSpPr txBox="1"/>
      </xdr:nvSpPr>
      <xdr:spPr>
        <a:xfrm>
          <a:off x="14401800" y="260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161290</xdr:rowOff>
    </xdr:from>
    <xdr:to>
      <xdr:col>69</xdr:col>
      <xdr:colOff>92075</xdr:colOff>
      <xdr:row>14</xdr:row>
      <xdr:rowOff>6985</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3004800" y="239014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76200</xdr:rowOff>
    </xdr:from>
    <xdr:to>
      <xdr:col>69</xdr:col>
      <xdr:colOff>142875</xdr:colOff>
      <xdr:row>16</xdr:row>
      <xdr:rowOff>6350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3843000" y="2647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162577</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3512800" y="273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59055</xdr:rowOff>
    </xdr:from>
    <xdr:to>
      <xdr:col>65</xdr:col>
      <xdr:colOff>53975</xdr:colOff>
      <xdr:row>15</xdr:row>
      <xdr:rowOff>160655</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2954000" y="263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145432</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2623800" y="2717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13</xdr:row>
      <xdr:rowOff>81915</xdr:rowOff>
    </xdr:from>
    <xdr:to>
      <xdr:col>82</xdr:col>
      <xdr:colOff>158750</xdr:colOff>
      <xdr:row>14</xdr:row>
      <xdr:rowOff>12065</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6459200" y="2310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12</xdr:row>
      <xdr:rowOff>161942</xdr:rowOff>
    </xdr:from>
    <xdr:ext cx="762000" cy="259045"/>
    <xdr:sp macro="" textlink="">
      <xdr:nvSpPr>
        <xdr:cNvPr id="143" name="物件費該当値テキスト">
          <a:extLst>
            <a:ext uri="{FF2B5EF4-FFF2-40B4-BE49-F238E27FC236}">
              <a16:creationId xmlns:a16="http://schemas.microsoft.com/office/drawing/2014/main" id="{00000000-0008-0000-0400-00008F000000}"/>
            </a:ext>
          </a:extLst>
        </xdr:cNvPr>
        <xdr:cNvSpPr txBox="1"/>
      </xdr:nvSpPr>
      <xdr:spPr>
        <a:xfrm>
          <a:off x="16598900" y="221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13</xdr:row>
      <xdr:rowOff>53340</xdr:rowOff>
    </xdr:from>
    <xdr:to>
      <xdr:col>78</xdr:col>
      <xdr:colOff>120650</xdr:colOff>
      <xdr:row>13</xdr:row>
      <xdr:rowOff>154940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5621000" y="228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11</xdr:row>
      <xdr:rowOff>165117</xdr:rowOff>
    </xdr:from>
    <xdr:ext cx="7366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5290800" y="20510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93345</xdr:rowOff>
    </xdr:from>
    <xdr:to>
      <xdr:col>74</xdr:col>
      <xdr:colOff>31750</xdr:colOff>
      <xdr:row>14</xdr:row>
      <xdr:rowOff>23495</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4732000" y="2322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33672</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401800" y="20910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127635</xdr:rowOff>
    </xdr:from>
    <xdr:to>
      <xdr:col>69</xdr:col>
      <xdr:colOff>142875</xdr:colOff>
      <xdr:row>14</xdr:row>
      <xdr:rowOff>57785</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3843000" y="2356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67962</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3512800" y="2125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110490</xdr:rowOff>
    </xdr:from>
    <xdr:to>
      <xdr:col>65</xdr:col>
      <xdr:colOff>53975</xdr:colOff>
      <xdr:row>14</xdr:row>
      <xdr:rowOff>40640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2954000" y="233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50817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2623800" y="210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高齢者・障害者を地域で支えあう仕組みづくりや、介護予防を推進することなどにより、引き続き扶助費の抑制に努める。 </a:t>
          </a:r>
        </a:p>
      </xdr:txBody>
    </xdr:sp>
    <xdr:clientData/>
  </xdr:twoCellAnchor>
  <xdr:oneCellAnchor>
    <xdr:from>
      <xdr:col>3</xdr:col>
      <xdr:colOff>123825</xdr:colOff>
      <xdr:row>49</xdr:row>
      <xdr:rowOff>107950</xdr:rowOff>
    </xdr:from>
    <xdr:ext cx="298543" cy="225703"/>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88900</xdr:rowOff>
    </xdr:from>
    <xdr:to>
      <xdr:col>24</xdr:col>
      <xdr:colOff>25400</xdr:colOff>
      <xdr:row>60</xdr:row>
      <xdr:rowOff>165100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043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137177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165100</xdr:rowOff>
    </xdr:from>
    <xdr:to>
      <xdr:col>24</xdr:col>
      <xdr:colOff>114300</xdr:colOff>
      <xdr:row>60</xdr:row>
      <xdr:rowOff>165100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3827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88900</xdr:rowOff>
    </xdr:from>
    <xdr:to>
      <xdr:col>24</xdr:col>
      <xdr:colOff>114300</xdr:colOff>
      <xdr:row>52</xdr:row>
      <xdr:rowOff>88900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88900</xdr:rowOff>
    </xdr:from>
    <xdr:to>
      <xdr:col>24</xdr:col>
      <xdr:colOff>25400</xdr:colOff>
      <xdr:row>55</xdr:row>
      <xdr:rowOff>50800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347200"/>
          <a:ext cx="8382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124477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382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31750</xdr:rowOff>
    </xdr:from>
    <xdr:to>
      <xdr:col>19</xdr:col>
      <xdr:colOff>187325</xdr:colOff>
      <xdr:row>55</xdr:row>
      <xdr:rowOff>50800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098800" y="929005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133350</xdr:rowOff>
    </xdr:from>
    <xdr:to>
      <xdr:col>20</xdr:col>
      <xdr:colOff>38100</xdr:colOff>
      <xdr:row>55</xdr:row>
      <xdr:rowOff>63500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39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73677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1605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31750</xdr:rowOff>
    </xdr:from>
    <xdr:to>
      <xdr:col>15</xdr:col>
      <xdr:colOff>98425</xdr:colOff>
      <xdr:row>54</xdr:row>
      <xdr:rowOff>146050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2900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0</xdr:rowOff>
    </xdr:from>
    <xdr:to>
      <xdr:col>15</xdr:col>
      <xdr:colOff>149225</xdr:colOff>
      <xdr:row>55</xdr:row>
      <xdr:rowOff>101600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86377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146050</xdr:rowOff>
    </xdr:from>
    <xdr:to>
      <xdr:col>11</xdr:col>
      <xdr:colOff>9525</xdr:colOff>
      <xdr:row>55</xdr:row>
      <xdr:rowOff>88900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4043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76200</xdr:rowOff>
    </xdr:from>
    <xdr:to>
      <xdr:col>11</xdr:col>
      <xdr:colOff>60325</xdr:colOff>
      <xdr:row>56</xdr:row>
      <xdr:rowOff>6350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162577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92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57150</xdr:rowOff>
    </xdr:from>
    <xdr:to>
      <xdr:col>6</xdr:col>
      <xdr:colOff>171450</xdr:colOff>
      <xdr:row>55</xdr:row>
      <xdr:rowOff>158750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143527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38100</xdr:rowOff>
    </xdr:from>
    <xdr:to>
      <xdr:col>24</xdr:col>
      <xdr:colOff>76200</xdr:colOff>
      <xdr:row>54</xdr:row>
      <xdr:rowOff>139700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54627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0</xdr:rowOff>
    </xdr:from>
    <xdr:to>
      <xdr:col>20</xdr:col>
      <xdr:colOff>38100</xdr:colOff>
      <xdr:row>55</xdr:row>
      <xdr:rowOff>101600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86377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516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152400</xdr:rowOff>
    </xdr:from>
    <xdr:to>
      <xdr:col>15</xdr:col>
      <xdr:colOff>149225</xdr:colOff>
      <xdr:row>54</xdr:row>
      <xdr:rowOff>82550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92727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95250</xdr:rowOff>
    </xdr:from>
    <xdr:to>
      <xdr:col>11</xdr:col>
      <xdr:colOff>60325</xdr:colOff>
      <xdr:row>55</xdr:row>
      <xdr:rowOff>25400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35577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12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38100</xdr:rowOff>
    </xdr:from>
    <xdr:to>
      <xdr:col>6</xdr:col>
      <xdr:colOff>171450</xdr:colOff>
      <xdr:row>55</xdr:row>
      <xdr:rowOff>139700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149877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その他に係る経常収支比率は、全国平均、高知県平均を下回っており、類似団体平均と同水準となっている。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111760</xdr:rowOff>
    </xdr:from>
    <xdr:to>
      <xdr:col>82</xdr:col>
      <xdr:colOff>107950</xdr:colOff>
      <xdr:row>60</xdr:row>
      <xdr:rowOff>104140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02716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76217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63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104140</xdr:rowOff>
    </xdr:from>
    <xdr:to>
      <xdr:col>82</xdr:col>
      <xdr:colOff>196850</xdr:colOff>
      <xdr:row>60</xdr:row>
      <xdr:rowOff>104140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391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26687</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770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111760</xdr:rowOff>
    </xdr:from>
    <xdr:to>
      <xdr:col>82</xdr:col>
      <xdr:colOff>196850</xdr:colOff>
      <xdr:row>52</xdr:row>
      <xdr:rowOff>111760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02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107950</xdr:rowOff>
    </xdr:from>
    <xdr:to>
      <xdr:col>82</xdr:col>
      <xdr:colOff>107950</xdr:colOff>
      <xdr:row>55</xdr:row>
      <xdr:rowOff>130810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53770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82567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123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110490</xdr:rowOff>
    </xdr:from>
    <xdr:to>
      <xdr:col>82</xdr:col>
      <xdr:colOff>158750</xdr:colOff>
      <xdr:row>56</xdr:row>
      <xdr:rowOff>40640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540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130810</xdr:rowOff>
    </xdr:from>
    <xdr:to>
      <xdr:col>78</xdr:col>
      <xdr:colOff>69850</xdr:colOff>
      <xdr:row>56</xdr:row>
      <xdr:rowOff>27940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4782800" y="95605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102870</xdr:rowOff>
    </xdr:from>
    <xdr:to>
      <xdr:col>78</xdr:col>
      <xdr:colOff>120650</xdr:colOff>
      <xdr:row>56</xdr:row>
      <xdr:rowOff>33020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53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17797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618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27940</xdr:rowOff>
    </xdr:from>
    <xdr:to>
      <xdr:col>73</xdr:col>
      <xdr:colOff>180975</xdr:colOff>
      <xdr:row>56</xdr:row>
      <xdr:rowOff>58420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893800" y="962914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148590</xdr:rowOff>
    </xdr:from>
    <xdr:to>
      <xdr:col>74</xdr:col>
      <xdr:colOff>31750</xdr:colOff>
      <xdr:row>56</xdr:row>
      <xdr:rowOff>78740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88917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347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20320</xdr:rowOff>
    </xdr:from>
    <xdr:to>
      <xdr:col>69</xdr:col>
      <xdr:colOff>92075</xdr:colOff>
      <xdr:row>56</xdr:row>
      <xdr:rowOff>58420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6215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156210</xdr:rowOff>
    </xdr:from>
    <xdr:to>
      <xdr:col>69</xdr:col>
      <xdr:colOff>142875</xdr:colOff>
      <xdr:row>56</xdr:row>
      <xdr:rowOff>86360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96537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354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163830</xdr:rowOff>
    </xdr:from>
    <xdr:to>
      <xdr:col>65</xdr:col>
      <xdr:colOff>53975</xdr:colOff>
      <xdr:row>56</xdr:row>
      <xdr:rowOff>93980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59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78757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679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57150</xdr:rowOff>
    </xdr:from>
    <xdr:to>
      <xdr:col>82</xdr:col>
      <xdr:colOff>158750</xdr:colOff>
      <xdr:row>55</xdr:row>
      <xdr:rowOff>158750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48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73677</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80010</xdr:rowOff>
    </xdr:from>
    <xdr:to>
      <xdr:col>78</xdr:col>
      <xdr:colOff>120650</xdr:colOff>
      <xdr:row>56</xdr:row>
      <xdr:rowOff>10160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50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20337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278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148590</xdr:rowOff>
    </xdr:from>
    <xdr:to>
      <xdr:col>74</xdr:col>
      <xdr:colOff>31750</xdr:colOff>
      <xdr:row>56</xdr:row>
      <xdr:rowOff>78740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5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63517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664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7620</xdr:rowOff>
    </xdr:from>
    <xdr:to>
      <xdr:col>69</xdr:col>
      <xdr:colOff>142875</xdr:colOff>
      <xdr:row>56</xdr:row>
      <xdr:rowOff>109220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93997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140970</xdr:rowOff>
    </xdr:from>
    <xdr:to>
      <xdr:col>65</xdr:col>
      <xdr:colOff>53975</xdr:colOff>
      <xdr:row>56</xdr:row>
      <xdr:rowOff>71120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57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81297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33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補助費等に係る経常収支比率は、全国平均及び類似団体平均を下回っており、高知県平均と同値となっている。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62992</xdr:rowOff>
    </xdr:from>
    <xdr:to>
      <xdr:col>82</xdr:col>
      <xdr:colOff>107950</xdr:colOff>
      <xdr:row>39</xdr:row>
      <xdr:rowOff>147574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92292"/>
          <a:ext cx="0" cy="941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119651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680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147574</xdr:rowOff>
    </xdr:from>
    <xdr:to>
      <xdr:col>82</xdr:col>
      <xdr:colOff>196850</xdr:colOff>
      <xdr:row>39</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6834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149369</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635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62992</xdr:rowOff>
    </xdr:from>
    <xdr:to>
      <xdr:col>82</xdr:col>
      <xdr:colOff>196850</xdr:colOff>
      <xdr:row>34</xdr:row>
      <xdr:rowOff>62992</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92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129286</xdr:rowOff>
    </xdr:from>
    <xdr:to>
      <xdr:col>82</xdr:col>
      <xdr:colOff>107950</xdr:colOff>
      <xdr:row>36</xdr:row>
      <xdr:rowOff>26416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130036"/>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148861</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321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5334</xdr:rowOff>
    </xdr:from>
    <xdr:to>
      <xdr:col>82</xdr:col>
      <xdr:colOff>158750</xdr:colOff>
      <xdr:row>37</xdr:row>
      <xdr:rowOff>106934</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348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129286</xdr:rowOff>
    </xdr:from>
    <xdr:to>
      <xdr:col>78</xdr:col>
      <xdr:colOff>69850</xdr:colOff>
      <xdr:row>36</xdr:row>
      <xdr:rowOff>49276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4782800" y="6130036"/>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140208</xdr:rowOff>
    </xdr:from>
    <xdr:to>
      <xdr:col>78</xdr:col>
      <xdr:colOff>120650</xdr:colOff>
      <xdr:row>37</xdr:row>
      <xdr:rowOff>70358</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55135</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398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49276</xdr:rowOff>
    </xdr:from>
    <xdr:to>
      <xdr:col>73</xdr:col>
      <xdr:colOff>180975</xdr:colOff>
      <xdr:row>36</xdr:row>
      <xdr:rowOff>58420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22147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9906</xdr:rowOff>
    </xdr:from>
    <xdr:to>
      <xdr:col>74</xdr:col>
      <xdr:colOff>31750</xdr:colOff>
      <xdr:row>37</xdr:row>
      <xdr:rowOff>111506</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353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96283</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58420</xdr:rowOff>
    </xdr:from>
    <xdr:to>
      <xdr:col>69</xdr:col>
      <xdr:colOff>92075</xdr:colOff>
      <xdr:row>36</xdr:row>
      <xdr:rowOff>90424</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3004800" y="623062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163068</xdr:rowOff>
    </xdr:from>
    <xdr:to>
      <xdr:col>69</xdr:col>
      <xdr:colOff>142875</xdr:colOff>
      <xdr:row>37</xdr:row>
      <xdr:rowOff>93218</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77995</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153924</xdr:rowOff>
    </xdr:from>
    <xdr:to>
      <xdr:col>65</xdr:col>
      <xdr:colOff>53975</xdr:colOff>
      <xdr:row>37</xdr:row>
      <xdr:rowOff>84074</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68851</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147066</xdr:rowOff>
    </xdr:from>
    <xdr:to>
      <xdr:col>82</xdr:col>
      <xdr:colOff>158750</xdr:colOff>
      <xdr:row>36</xdr:row>
      <xdr:rowOff>77216</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147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163593</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599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78486</xdr:rowOff>
    </xdr:from>
    <xdr:to>
      <xdr:col>78</xdr:col>
      <xdr:colOff>120650</xdr:colOff>
      <xdr:row>36</xdr:row>
      <xdr:rowOff>8636</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079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18813</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58481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169926</xdr:rowOff>
    </xdr:from>
    <xdr:to>
      <xdr:col>74</xdr:col>
      <xdr:colOff>31750</xdr:colOff>
      <xdr:row>36</xdr:row>
      <xdr:rowOff>100076</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17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110253</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5939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7620</xdr:rowOff>
    </xdr:from>
    <xdr:to>
      <xdr:col>69</xdr:col>
      <xdr:colOff>142875</xdr:colOff>
      <xdr:row>36</xdr:row>
      <xdr:rowOff>109220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119397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39624</xdr:rowOff>
    </xdr:from>
    <xdr:to>
      <xdr:col>65</xdr:col>
      <xdr:colOff>53975</xdr:colOff>
      <xdr:row>36</xdr:row>
      <xdr:rowOff>141224</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151401</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5980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近年は、南海トラフ地震対策事業の実施に伴い発行した地方債の償還に伴う公債費の増加によって上昇傾向にある。公債費は令和７年度頃をピークとして逓減していくものの、令和１２年度頃までは公債費負担の高い状態が続く見込みであるため、今後、新たに発行する地方債については償還開始時期や償還期間の調整等を行うことによって公債費の上昇を抑制していく。</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1270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144797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860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1270</xdr:rowOff>
    </xdr:from>
    <xdr:to>
      <xdr:col>24</xdr:col>
      <xdr:colOff>114300</xdr:colOff>
      <xdr:row>81</xdr:row>
      <xdr:rowOff>1270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888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62230</xdr:rowOff>
    </xdr:from>
    <xdr:to>
      <xdr:col>24</xdr:col>
      <xdr:colOff>25400</xdr:colOff>
      <xdr:row>79</xdr:row>
      <xdr:rowOff>157480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3606780"/>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8907</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0391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163830</xdr:rowOff>
    </xdr:from>
    <xdr:to>
      <xdr:col>24</xdr:col>
      <xdr:colOff>76200</xdr:colOff>
      <xdr:row>77</xdr:row>
      <xdr:rowOff>93980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9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62230</xdr:rowOff>
    </xdr:from>
    <xdr:to>
      <xdr:col>19</xdr:col>
      <xdr:colOff>187325</xdr:colOff>
      <xdr:row>79</xdr:row>
      <xdr:rowOff>77470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36067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77470</xdr:rowOff>
    </xdr:from>
    <xdr:to>
      <xdr:col>15</xdr:col>
      <xdr:colOff>98425</xdr:colOff>
      <xdr:row>80</xdr:row>
      <xdr:rowOff>5080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2209800" y="1362202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140970</xdr:rowOff>
    </xdr:from>
    <xdr:to>
      <xdr:col>15</xdr:col>
      <xdr:colOff>149225</xdr:colOff>
      <xdr:row>77</xdr:row>
      <xdr:rowOff>71120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81297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111761</xdr:rowOff>
    </xdr:from>
    <xdr:to>
      <xdr:col>11</xdr:col>
      <xdr:colOff>9525</xdr:colOff>
      <xdr:row>80</xdr:row>
      <xdr:rowOff>5080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1320800" y="13656311"/>
          <a:ext cx="889000" cy="64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140970</xdr:rowOff>
    </xdr:from>
    <xdr:to>
      <xdr:col>11</xdr:col>
      <xdr:colOff>60325</xdr:colOff>
      <xdr:row>77</xdr:row>
      <xdr:rowOff>71120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81297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152400</xdr:rowOff>
    </xdr:from>
    <xdr:to>
      <xdr:col>6</xdr:col>
      <xdr:colOff>171450</xdr:colOff>
      <xdr:row>77</xdr:row>
      <xdr:rowOff>82550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8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92727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295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106680</xdr:rowOff>
    </xdr:from>
    <xdr:to>
      <xdr:col>24</xdr:col>
      <xdr:colOff>76200</xdr:colOff>
      <xdr:row>80</xdr:row>
      <xdr:rowOff>36830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365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78757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3623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11430</xdr:rowOff>
    </xdr:from>
    <xdr:to>
      <xdr:col>20</xdr:col>
      <xdr:colOff>38100</xdr:colOff>
      <xdr:row>79</xdr:row>
      <xdr:rowOff>113030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355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97807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3642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26670</xdr:rowOff>
    </xdr:from>
    <xdr:to>
      <xdr:col>15</xdr:col>
      <xdr:colOff>149225</xdr:colOff>
      <xdr:row>79</xdr:row>
      <xdr:rowOff>128270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113047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365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125730</xdr:rowOff>
    </xdr:from>
    <xdr:to>
      <xdr:col>11</xdr:col>
      <xdr:colOff>60325</xdr:colOff>
      <xdr:row>80</xdr:row>
      <xdr:rowOff>55880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367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40657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375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60961</xdr:rowOff>
    </xdr:from>
    <xdr:to>
      <xdr:col>6</xdr:col>
      <xdr:colOff>171450</xdr:colOff>
      <xdr:row>79</xdr:row>
      <xdr:rowOff>162561</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3605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147338</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691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8" name="公債費以外グラフ枠">
          <a:extLst>
            <a:ext uri="{FF2B5EF4-FFF2-40B4-BE49-F238E27FC236}">
              <a16:creationId xmlns:a16="http://schemas.microsoft.com/office/drawing/2014/main" id="{00000000-0008-0000-0400-0000A2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66040</xdr:rowOff>
    </xdr:from>
    <xdr:to>
      <xdr:col>82</xdr:col>
      <xdr:colOff>107950</xdr:colOff>
      <xdr:row>80</xdr:row>
      <xdr:rowOff>146050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flipV="1">
          <a:off x="16510000" y="12753340"/>
          <a:ext cx="0" cy="11087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118127</xdr:rowOff>
    </xdr:from>
    <xdr:ext cx="762000" cy="259045"/>
    <xdr:sp macro="" textlink="">
      <xdr:nvSpPr>
        <xdr:cNvPr id="420" name="公債費以外最小値テキスト">
          <a:extLst>
            <a:ext uri="{FF2B5EF4-FFF2-40B4-BE49-F238E27FC236}">
              <a16:creationId xmlns:a16="http://schemas.microsoft.com/office/drawing/2014/main" id="{00000000-0008-0000-0400-0000A4010000}"/>
            </a:ext>
          </a:extLst>
        </xdr:cNvPr>
        <xdr:cNvSpPr txBox="1"/>
      </xdr:nvSpPr>
      <xdr:spPr>
        <a:xfrm>
          <a:off x="16598900" y="13834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146050</xdr:rowOff>
    </xdr:from>
    <xdr:to>
      <xdr:col>82</xdr:col>
      <xdr:colOff>196850</xdr:colOff>
      <xdr:row>80</xdr:row>
      <xdr:rowOff>146050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6421100" y="13862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152417</xdr:rowOff>
    </xdr:from>
    <xdr:ext cx="762000" cy="259045"/>
    <xdr:sp macro="" textlink="">
      <xdr:nvSpPr>
        <xdr:cNvPr id="422" name="公債費以外最大値テキスト">
          <a:extLst>
            <a:ext uri="{FF2B5EF4-FFF2-40B4-BE49-F238E27FC236}">
              <a16:creationId xmlns:a16="http://schemas.microsoft.com/office/drawing/2014/main" id="{00000000-0008-0000-0400-0000A6010000}"/>
            </a:ext>
          </a:extLst>
        </xdr:cNvPr>
        <xdr:cNvSpPr txBox="1"/>
      </xdr:nvSpPr>
      <xdr:spPr>
        <a:xfrm>
          <a:off x="16598900" y="1249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66040</xdr:rowOff>
    </xdr:from>
    <xdr:to>
      <xdr:col>82</xdr:col>
      <xdr:colOff>196850</xdr:colOff>
      <xdr:row>74</xdr:row>
      <xdr:rowOff>66040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2753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81280</xdr:rowOff>
    </xdr:from>
    <xdr:to>
      <xdr:col>82</xdr:col>
      <xdr:colOff>107950</xdr:colOff>
      <xdr:row>74</xdr:row>
      <xdr:rowOff>127000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5671800" y="1276858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63516</xdr:rowOff>
    </xdr:from>
    <xdr:ext cx="762000" cy="259045"/>
    <xdr:sp macro="" textlink="">
      <xdr:nvSpPr>
        <xdr:cNvPr id="425" name="公債費以外平均値テキスト">
          <a:extLst>
            <a:ext uri="{FF2B5EF4-FFF2-40B4-BE49-F238E27FC236}">
              <a16:creationId xmlns:a16="http://schemas.microsoft.com/office/drawing/2014/main" id="{00000000-0008-0000-0400-0000A9010000}"/>
            </a:ext>
          </a:extLst>
        </xdr:cNvPr>
        <xdr:cNvSpPr txBox="1"/>
      </xdr:nvSpPr>
      <xdr:spPr>
        <a:xfrm>
          <a:off x="16598900" y="130937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91439</xdr:rowOff>
    </xdr:from>
    <xdr:to>
      <xdr:col>82</xdr:col>
      <xdr:colOff>158750</xdr:colOff>
      <xdr:row>77</xdr:row>
      <xdr:rowOff>21589</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64592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81280</xdr:rowOff>
    </xdr:from>
    <xdr:to>
      <xdr:col>78</xdr:col>
      <xdr:colOff>69850</xdr:colOff>
      <xdr:row>75</xdr:row>
      <xdr:rowOff>88900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4782800" y="12768580"/>
          <a:ext cx="8890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15239</xdr:rowOff>
    </xdr:from>
    <xdr:to>
      <xdr:col>78</xdr:col>
      <xdr:colOff>120650</xdr:colOff>
      <xdr:row>76</xdr:row>
      <xdr:rowOff>116839</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5621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101616</xdr:rowOff>
    </xdr:from>
    <xdr:ext cx="7366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5290800" y="131318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88900</xdr:rowOff>
    </xdr:from>
    <xdr:to>
      <xdr:col>73</xdr:col>
      <xdr:colOff>180975</xdr:colOff>
      <xdr:row>75</xdr:row>
      <xdr:rowOff>138430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893800" y="1294765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133350</xdr:rowOff>
    </xdr:from>
    <xdr:to>
      <xdr:col>74</xdr:col>
      <xdr:colOff>31750</xdr:colOff>
      <xdr:row>77</xdr:row>
      <xdr:rowOff>63500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4732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48277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4401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138430</xdr:rowOff>
    </xdr:from>
    <xdr:to>
      <xdr:col>69</xdr:col>
      <xdr:colOff>92075</xdr:colOff>
      <xdr:row>76</xdr:row>
      <xdr:rowOff>20320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3004800" y="129971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82566</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3512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148589</xdr:rowOff>
    </xdr:from>
    <xdr:to>
      <xdr:col>65</xdr:col>
      <xdr:colOff>53975</xdr:colOff>
      <xdr:row>77</xdr:row>
      <xdr:rowOff>78739</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2954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63516</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623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76200</xdr:rowOff>
    </xdr:from>
    <xdr:to>
      <xdr:col>82</xdr:col>
      <xdr:colOff>158750</xdr:colOff>
      <xdr:row>75</xdr:row>
      <xdr:rowOff>6350</xdr:rowOff>
    </xdr:to>
    <xdr:sp macro="" textlink="">
      <xdr:nvSpPr>
        <xdr:cNvPr id="443" name="楕円 442">
          <a:extLst>
            <a:ext uri="{FF2B5EF4-FFF2-40B4-BE49-F238E27FC236}">
              <a16:creationId xmlns:a16="http://schemas.microsoft.com/office/drawing/2014/main" id="{00000000-0008-0000-0400-0000BB010000}"/>
            </a:ext>
          </a:extLst>
        </xdr:cNvPr>
        <xdr:cNvSpPr/>
      </xdr:nvSpPr>
      <xdr:spPr>
        <a:xfrm>
          <a:off x="164592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156227</xdr:rowOff>
    </xdr:from>
    <xdr:ext cx="762000" cy="259045"/>
    <xdr:sp macro="" textlink="">
      <xdr:nvSpPr>
        <xdr:cNvPr id="444" name="公債費以外該当値テキスト">
          <a:extLst>
            <a:ext uri="{FF2B5EF4-FFF2-40B4-BE49-F238E27FC236}">
              <a16:creationId xmlns:a16="http://schemas.microsoft.com/office/drawing/2014/main" id="{00000000-0008-0000-0400-0000BC010000}"/>
            </a:ext>
          </a:extLst>
        </xdr:cNvPr>
        <xdr:cNvSpPr txBox="1"/>
      </xdr:nvSpPr>
      <xdr:spPr>
        <a:xfrm>
          <a:off x="16598900" y="1267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30480</xdr:rowOff>
    </xdr:from>
    <xdr:to>
      <xdr:col>78</xdr:col>
      <xdr:colOff>120650</xdr:colOff>
      <xdr:row>74</xdr:row>
      <xdr:rowOff>132080</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5621000" y="1271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142257</xdr:rowOff>
    </xdr:from>
    <xdr:ext cx="7366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5290800" y="12486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38100</xdr:rowOff>
    </xdr:from>
    <xdr:to>
      <xdr:col>74</xdr:col>
      <xdr:colOff>31750</xdr:colOff>
      <xdr:row>75</xdr:row>
      <xdr:rowOff>139700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47320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149877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4401800" y="1266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87630</xdr:rowOff>
    </xdr:from>
    <xdr:to>
      <xdr:col>69</xdr:col>
      <xdr:colOff>142875</xdr:colOff>
      <xdr:row>76</xdr:row>
      <xdr:rowOff>17780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3843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27957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3512800" y="1271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140970</xdr:rowOff>
    </xdr:from>
    <xdr:to>
      <xdr:col>65</xdr:col>
      <xdr:colOff>53975</xdr:colOff>
      <xdr:row>76</xdr:row>
      <xdr:rowOff>71120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2954000" y="1299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81297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2623800" y="1276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119779</xdr:rowOff>
    </xdr:from>
    <xdr:to>
      <xdr:col>29</xdr:col>
      <xdr:colOff>127000</xdr:colOff>
      <xdr:row>19</xdr:row>
      <xdr:rowOff>168718</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396254"/>
          <a:ext cx="0" cy="107763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140795</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445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168718</xdr:rowOff>
    </xdr:from>
    <xdr:to>
      <xdr:col>30</xdr:col>
      <xdr:colOff>25400</xdr:colOff>
      <xdr:row>19</xdr:row>
      <xdr:rowOff>168718</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47389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12</xdr:row>
      <xdr:rowOff>34706</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2139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119779</xdr:rowOff>
    </xdr:from>
    <xdr:to>
      <xdr:col>30</xdr:col>
      <xdr:colOff>25400</xdr:colOff>
      <xdr:row>13</xdr:row>
      <xdr:rowOff>119779</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39625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92270</xdr:rowOff>
    </xdr:from>
    <xdr:to>
      <xdr:col>29</xdr:col>
      <xdr:colOff>127000</xdr:colOff>
      <xdr:row>16</xdr:row>
      <xdr:rowOff>145332</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883095"/>
          <a:ext cx="647700" cy="530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2866</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29651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30789</xdr:rowOff>
    </xdr:from>
    <xdr:to>
      <xdr:col>29</xdr:col>
      <xdr:colOff>177800</xdr:colOff>
      <xdr:row>17</xdr:row>
      <xdr:rowOff>132389</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29930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145332</xdr:rowOff>
    </xdr:from>
    <xdr:to>
      <xdr:col>26</xdr:col>
      <xdr:colOff>50800</xdr:colOff>
      <xdr:row>17</xdr:row>
      <xdr:rowOff>9713</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936157"/>
          <a:ext cx="698500" cy="358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55355</xdr:rowOff>
    </xdr:from>
    <xdr:to>
      <xdr:col>26</xdr:col>
      <xdr:colOff>101600</xdr:colOff>
      <xdr:row>17</xdr:row>
      <xdr:rowOff>156955</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3017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141732</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1040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9713</xdr:rowOff>
    </xdr:from>
    <xdr:to>
      <xdr:col>22</xdr:col>
      <xdr:colOff>114300</xdr:colOff>
      <xdr:row>17</xdr:row>
      <xdr:rowOff>51076</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971988"/>
          <a:ext cx="698500" cy="413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81159</xdr:rowOff>
    </xdr:from>
    <xdr:to>
      <xdr:col>22</xdr:col>
      <xdr:colOff>165100</xdr:colOff>
      <xdr:row>18</xdr:row>
      <xdr:rowOff>11309</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0434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167536</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129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51076</xdr:rowOff>
    </xdr:from>
    <xdr:to>
      <xdr:col>18</xdr:col>
      <xdr:colOff>177800</xdr:colOff>
      <xdr:row>17</xdr:row>
      <xdr:rowOff>72834</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3013351"/>
          <a:ext cx="698500" cy="217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102570</xdr:rowOff>
    </xdr:from>
    <xdr:to>
      <xdr:col>19</xdr:col>
      <xdr:colOff>38100</xdr:colOff>
      <xdr:row>18</xdr:row>
      <xdr:rowOff>32720</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0648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17497</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151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110502</xdr:rowOff>
    </xdr:from>
    <xdr:to>
      <xdr:col>15</xdr:col>
      <xdr:colOff>101600</xdr:colOff>
      <xdr:row>18</xdr:row>
      <xdr:rowOff>40652</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0727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25429</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159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41470</xdr:rowOff>
    </xdr:from>
    <xdr:to>
      <xdr:col>29</xdr:col>
      <xdr:colOff>177800</xdr:colOff>
      <xdr:row>16</xdr:row>
      <xdr:rowOff>143070</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832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57997</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2677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94532</xdr:rowOff>
    </xdr:from>
    <xdr:to>
      <xdr:col>26</xdr:col>
      <xdr:colOff>101600</xdr:colOff>
      <xdr:row>17</xdr:row>
      <xdr:rowOff>24682</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8853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34859</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26542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130363</xdr:rowOff>
    </xdr:from>
    <xdr:to>
      <xdr:col>22</xdr:col>
      <xdr:colOff>165100</xdr:colOff>
      <xdr:row>17</xdr:row>
      <xdr:rowOff>60513</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9211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70690</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26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276</xdr:rowOff>
    </xdr:from>
    <xdr:to>
      <xdr:col>19</xdr:col>
      <xdr:colOff>38100</xdr:colOff>
      <xdr:row>17</xdr:row>
      <xdr:rowOff>101876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29625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112053</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73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22034</xdr:rowOff>
    </xdr:from>
    <xdr:to>
      <xdr:col>15</xdr:col>
      <xdr:colOff>101600</xdr:colOff>
      <xdr:row>17</xdr:row>
      <xdr:rowOff>123634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29843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133811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753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a:extLst>
            <a:ext uri="{FF2B5EF4-FFF2-40B4-BE49-F238E27FC236}">
              <a16:creationId xmlns:a16="http://schemas.microsoft.com/office/drawing/2014/main" id="{00000000-0008-0000-0500-00006A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46598</xdr:rowOff>
    </xdr:from>
    <xdr:to>
      <xdr:col>29</xdr:col>
      <xdr:colOff>127000</xdr:colOff>
      <xdr:row>38</xdr:row>
      <xdr:rowOff>7507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flipV="1">
          <a:off x="5651500" y="5971148"/>
          <a:ext cx="0" cy="150395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322484</xdr:rowOff>
    </xdr:from>
    <xdr:ext cx="762000" cy="259045"/>
    <xdr:sp macro="" textlink="">
      <xdr:nvSpPr>
        <xdr:cNvPr id="108" name="人口1人当たり決算額の推移最小値テキスト445">
          <a:extLst>
            <a:ext uri="{FF2B5EF4-FFF2-40B4-BE49-F238E27FC236}">
              <a16:creationId xmlns:a16="http://schemas.microsoft.com/office/drawing/2014/main" id="{00000000-0008-0000-0500-00006C000000}"/>
            </a:ext>
          </a:extLst>
        </xdr:cNvPr>
        <xdr:cNvSpPr txBox="1"/>
      </xdr:nvSpPr>
      <xdr:spPr>
        <a:xfrm>
          <a:off x="5740400" y="7447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7507</xdr:rowOff>
    </xdr:from>
    <xdr:to>
      <xdr:col>30</xdr:col>
      <xdr:colOff>25400</xdr:colOff>
      <xdr:row>38</xdr:row>
      <xdr:rowOff>7507</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747510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304425</xdr:rowOff>
    </xdr:from>
    <xdr:ext cx="762000" cy="259045"/>
    <xdr:sp macro="" textlink="">
      <xdr:nvSpPr>
        <xdr:cNvPr id="110" name="人口1人当たり決算額の推移最大値テキスト445">
          <a:extLst>
            <a:ext uri="{FF2B5EF4-FFF2-40B4-BE49-F238E27FC236}">
              <a16:creationId xmlns:a16="http://schemas.microsoft.com/office/drawing/2014/main" id="{00000000-0008-0000-0500-00006E000000}"/>
            </a:ext>
          </a:extLst>
        </xdr:cNvPr>
        <xdr:cNvSpPr txBox="1"/>
      </xdr:nvSpPr>
      <xdr:spPr>
        <a:xfrm>
          <a:off x="5740400" y="5714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46598</xdr:rowOff>
    </xdr:from>
    <xdr:to>
      <xdr:col>30</xdr:col>
      <xdr:colOff>25400</xdr:colOff>
      <xdr:row>33</xdr:row>
      <xdr:rowOff>46598</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597114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260258</xdr:rowOff>
    </xdr:from>
    <xdr:to>
      <xdr:col>29</xdr:col>
      <xdr:colOff>127000</xdr:colOff>
      <xdr:row>35</xdr:row>
      <xdr:rowOff>23444</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5003800" y="6527708"/>
          <a:ext cx="647700" cy="1060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124335</xdr:rowOff>
    </xdr:from>
    <xdr:ext cx="762000" cy="259045"/>
    <xdr:sp macro="" textlink="">
      <xdr:nvSpPr>
        <xdr:cNvPr id="113" name="人口1人当たり決算額の推移平均値テキスト445">
          <a:extLst>
            <a:ext uri="{FF2B5EF4-FFF2-40B4-BE49-F238E27FC236}">
              <a16:creationId xmlns:a16="http://schemas.microsoft.com/office/drawing/2014/main" id="{00000000-0008-0000-0500-000071000000}"/>
            </a:ext>
          </a:extLst>
        </xdr:cNvPr>
        <xdr:cNvSpPr txBox="1"/>
      </xdr:nvSpPr>
      <xdr:spPr>
        <a:xfrm>
          <a:off x="5740400" y="67346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152258</xdr:rowOff>
    </xdr:from>
    <xdr:to>
      <xdr:col>29</xdr:col>
      <xdr:colOff>177800</xdr:colOff>
      <xdr:row>35</xdr:row>
      <xdr:rowOff>253858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5600700" y="67626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23444</xdr:rowOff>
    </xdr:from>
    <xdr:to>
      <xdr:col>26</xdr:col>
      <xdr:colOff>50800</xdr:colOff>
      <xdr:row>35</xdr:row>
      <xdr:rowOff>211288</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4305300" y="6633794"/>
          <a:ext cx="698500" cy="1878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213736</xdr:rowOff>
    </xdr:from>
    <xdr:to>
      <xdr:col>26</xdr:col>
      <xdr:colOff>101600</xdr:colOff>
      <xdr:row>35</xdr:row>
      <xdr:rowOff>315336</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953000" y="68240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300113</xdr:rowOff>
    </xdr:from>
    <xdr:ext cx="7366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4622800" y="69104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211288</xdr:rowOff>
    </xdr:from>
    <xdr:to>
      <xdr:col>22</xdr:col>
      <xdr:colOff>114300</xdr:colOff>
      <xdr:row>35</xdr:row>
      <xdr:rowOff>218325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3606800" y="6821638"/>
          <a:ext cx="698500" cy="70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299510</xdr:rowOff>
    </xdr:from>
    <xdr:to>
      <xdr:col>22</xdr:col>
      <xdr:colOff>165100</xdr:colOff>
      <xdr:row>36</xdr:row>
      <xdr:rowOff>58210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254500" y="69098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42987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924300" y="699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218325</xdr:rowOff>
    </xdr:from>
    <xdr:to>
      <xdr:col>18</xdr:col>
      <xdr:colOff>177800</xdr:colOff>
      <xdr:row>35</xdr:row>
      <xdr:rowOff>342260</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2908300" y="6828675"/>
          <a:ext cx="698500" cy="12393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331105</xdr:rowOff>
    </xdr:from>
    <xdr:to>
      <xdr:col>19</xdr:col>
      <xdr:colOff>38100</xdr:colOff>
      <xdr:row>36</xdr:row>
      <xdr:rowOff>89805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3556000" y="69414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74582</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225800" y="7027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324165</xdr:rowOff>
    </xdr:from>
    <xdr:to>
      <xdr:col>15</xdr:col>
      <xdr:colOff>101600</xdr:colOff>
      <xdr:row>36</xdr:row>
      <xdr:rowOff>82865</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2857500" y="69345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67642</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527300" y="7020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209457</xdr:rowOff>
    </xdr:from>
    <xdr:to>
      <xdr:col>29</xdr:col>
      <xdr:colOff>177800</xdr:colOff>
      <xdr:row>34</xdr:row>
      <xdr:rowOff>311057</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5600700" y="64769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54534</xdr:rowOff>
    </xdr:from>
    <xdr:ext cx="762000" cy="259045"/>
    <xdr:sp macro="" textlink="">
      <xdr:nvSpPr>
        <xdr:cNvPr id="132" name="人口1人当たり決算額の推移該当値テキスト445">
          <a:extLst>
            <a:ext uri="{FF2B5EF4-FFF2-40B4-BE49-F238E27FC236}">
              <a16:creationId xmlns:a16="http://schemas.microsoft.com/office/drawing/2014/main" id="{00000000-0008-0000-0500-000084000000}"/>
            </a:ext>
          </a:extLst>
        </xdr:cNvPr>
        <xdr:cNvSpPr txBox="1"/>
      </xdr:nvSpPr>
      <xdr:spPr>
        <a:xfrm>
          <a:off x="5740400" y="63219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315544</xdr:rowOff>
    </xdr:from>
    <xdr:to>
      <xdr:col>26</xdr:col>
      <xdr:colOff>101600</xdr:colOff>
      <xdr:row>35</xdr:row>
      <xdr:rowOff>74244</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953000" y="65829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84421</xdr:rowOff>
    </xdr:from>
    <xdr:ext cx="7366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622800" y="6351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160488</xdr:rowOff>
    </xdr:from>
    <xdr:to>
      <xdr:col>22</xdr:col>
      <xdr:colOff>165100</xdr:colOff>
      <xdr:row>35</xdr:row>
      <xdr:rowOff>262088</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254500" y="67708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272265</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924300" y="6539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167525</xdr:rowOff>
    </xdr:from>
    <xdr:to>
      <xdr:col>19</xdr:col>
      <xdr:colOff>38100</xdr:colOff>
      <xdr:row>35</xdr:row>
      <xdr:rowOff>269125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3556000" y="67778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279302</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225800" y="6546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291460</xdr:rowOff>
    </xdr:from>
    <xdr:to>
      <xdr:col>15</xdr:col>
      <xdr:colOff>101600</xdr:colOff>
      <xdr:row>36</xdr:row>
      <xdr:rowOff>50160</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2857500" y="69018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60337</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2527300" y="667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6,106
6,077
193.21
7,490,196
7,045,701
151,938
3,775,986
13,590,142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37</xdr:row>
      <xdr:rowOff>54627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398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1" name="人件費グラフ枠">
          <a:extLst>
            <a:ext uri="{FF2B5EF4-FFF2-40B4-BE49-F238E27FC236}">
              <a16:creationId xmlns:a16="http://schemas.microsoft.com/office/drawing/2014/main" id="{00000000-0008-0000-0600-000033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50678</xdr:rowOff>
    </xdr:from>
    <xdr:to>
      <xdr:col>24</xdr:col>
      <xdr:colOff>62865</xdr:colOff>
      <xdr:row>38</xdr:row>
      <xdr:rowOff>115200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flipV="1">
          <a:off x="4633595" y="5365628"/>
          <a:ext cx="1270" cy="12646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119027</xdr:rowOff>
    </xdr:from>
    <xdr:ext cx="534377" cy="259045"/>
    <xdr:sp macro="" textlink="">
      <xdr:nvSpPr>
        <xdr:cNvPr id="53" name="人件費最小値テキスト">
          <a:extLst>
            <a:ext uri="{FF2B5EF4-FFF2-40B4-BE49-F238E27FC236}">
              <a16:creationId xmlns:a16="http://schemas.microsoft.com/office/drawing/2014/main" id="{00000000-0008-0000-0600-000035000000}"/>
            </a:ext>
          </a:extLst>
        </xdr:cNvPr>
        <xdr:cNvSpPr txBox="1"/>
      </xdr:nvSpPr>
      <xdr:spPr>
        <a:xfrm>
          <a:off x="4686300" y="6634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115200</xdr:rowOff>
    </xdr:from>
    <xdr:to>
      <xdr:col>24</xdr:col>
      <xdr:colOff>152400</xdr:colOff>
      <xdr:row>38</xdr:row>
      <xdr:rowOff>115200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4546600" y="663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168805</xdr:rowOff>
    </xdr:from>
    <xdr:ext cx="599010" cy="259045"/>
    <xdr:sp macro="" textlink="">
      <xdr:nvSpPr>
        <xdr:cNvPr id="55" name="人件費最大値テキスト">
          <a:extLst>
            <a:ext uri="{FF2B5EF4-FFF2-40B4-BE49-F238E27FC236}">
              <a16:creationId xmlns:a16="http://schemas.microsoft.com/office/drawing/2014/main" id="{00000000-0008-0000-0600-000037000000}"/>
            </a:ext>
          </a:extLst>
        </xdr:cNvPr>
        <xdr:cNvSpPr txBox="1"/>
      </xdr:nvSpPr>
      <xdr:spPr>
        <a:xfrm>
          <a:off x="4686300" y="5140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305,577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50678</xdr:rowOff>
    </xdr:from>
    <xdr:to>
      <xdr:col>24</xdr:col>
      <xdr:colOff>152400</xdr:colOff>
      <xdr:row>31</xdr:row>
      <xdr:rowOff>50678</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5365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11593</xdr:rowOff>
    </xdr:from>
    <xdr:to>
      <xdr:col>24</xdr:col>
      <xdr:colOff>63500</xdr:colOff>
      <xdr:row>35</xdr:row>
      <xdr:rowOff>41351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3797300" y="6012343"/>
          <a:ext cx="838200" cy="29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84483</xdr:rowOff>
    </xdr:from>
    <xdr:ext cx="599010" cy="259045"/>
    <xdr:sp macro="" textlink="">
      <xdr:nvSpPr>
        <xdr:cNvPr id="58" name="人件費平均値テキスト">
          <a:extLst>
            <a:ext uri="{FF2B5EF4-FFF2-40B4-BE49-F238E27FC236}">
              <a16:creationId xmlns:a16="http://schemas.microsoft.com/office/drawing/2014/main" id="{00000000-0008-0000-0600-00003A000000}"/>
            </a:ext>
          </a:extLst>
        </xdr:cNvPr>
        <xdr:cNvSpPr txBox="1"/>
      </xdr:nvSpPr>
      <xdr:spPr>
        <a:xfrm>
          <a:off x="4686300" y="60852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106056</xdr:rowOff>
    </xdr:from>
    <xdr:to>
      <xdr:col>24</xdr:col>
      <xdr:colOff>114300</xdr:colOff>
      <xdr:row>36</xdr:row>
      <xdr:rowOff>36206</xdr:rowOff>
    </xdr:to>
    <xdr:sp macro="" textlink="">
      <xdr:nvSpPr>
        <xdr:cNvPr id="59" name="フローチャート: 判断 58">
          <a:extLst>
            <a:ext uri="{FF2B5EF4-FFF2-40B4-BE49-F238E27FC236}">
              <a16:creationId xmlns:a16="http://schemas.microsoft.com/office/drawing/2014/main" id="{00000000-0008-0000-0600-00003B000000}"/>
            </a:ext>
          </a:extLst>
        </xdr:cNvPr>
        <xdr:cNvSpPr/>
      </xdr:nvSpPr>
      <xdr:spPr>
        <a:xfrm>
          <a:off x="4584700" y="610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41351</xdr:rowOff>
    </xdr:from>
    <xdr:to>
      <xdr:col>19</xdr:col>
      <xdr:colOff>177800</xdr:colOff>
      <xdr:row>35</xdr:row>
      <xdr:rowOff>102393</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2908300" y="6042101"/>
          <a:ext cx="889000" cy="61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124504</xdr:rowOff>
    </xdr:from>
    <xdr:to>
      <xdr:col>20</xdr:col>
      <xdr:colOff>38100</xdr:colOff>
      <xdr:row>36</xdr:row>
      <xdr:rowOff>54654</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3746500" y="6125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45781</xdr:rowOff>
    </xdr:from>
    <xdr:ext cx="599010" cy="259045"/>
    <xdr:sp macro="" textlink="">
      <xdr:nvSpPr>
        <xdr:cNvPr id="62" name="テキスト ボックス 61">
          <a:extLst>
            <a:ext uri="{FF2B5EF4-FFF2-40B4-BE49-F238E27FC236}">
              <a16:creationId xmlns:a16="http://schemas.microsoft.com/office/drawing/2014/main" id="{00000000-0008-0000-0600-00003E000000}"/>
            </a:ext>
          </a:extLst>
        </xdr:cNvPr>
        <xdr:cNvSpPr txBox="1"/>
      </xdr:nvSpPr>
      <xdr:spPr>
        <a:xfrm>
          <a:off x="3497795" y="6217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102393</xdr:rowOff>
    </xdr:from>
    <xdr:to>
      <xdr:col>15</xdr:col>
      <xdr:colOff>50800</xdr:colOff>
      <xdr:row>36</xdr:row>
      <xdr:rowOff>33578</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019300" y="6103143"/>
          <a:ext cx="889000" cy="102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168539</xdr:rowOff>
    </xdr:from>
    <xdr:to>
      <xdr:col>15</xdr:col>
      <xdr:colOff>101600</xdr:colOff>
      <xdr:row>36</xdr:row>
      <xdr:rowOff>98689</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2857500" y="6169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89816</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2608795" y="6262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33578</xdr:rowOff>
    </xdr:from>
    <xdr:to>
      <xdr:col>10</xdr:col>
      <xdr:colOff>114300</xdr:colOff>
      <xdr:row>36</xdr:row>
      <xdr:rowOff>33990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1130300" y="6205778"/>
          <a:ext cx="889000" cy="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87694</xdr:rowOff>
    </xdr:from>
    <xdr:to>
      <xdr:col>10</xdr:col>
      <xdr:colOff>165100</xdr:colOff>
      <xdr:row>37</xdr:row>
      <xdr:rowOff>17844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1968500" y="625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8971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1719795" y="6352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103433</xdr:rowOff>
    </xdr:from>
    <xdr:to>
      <xdr:col>6</xdr:col>
      <xdr:colOff>38100</xdr:colOff>
      <xdr:row>37</xdr:row>
      <xdr:rowOff>33583</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079500" y="6275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24710</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830795" y="6368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132243</xdr:rowOff>
    </xdr:from>
    <xdr:to>
      <xdr:col>24</xdr:col>
      <xdr:colOff>114300</xdr:colOff>
      <xdr:row>35</xdr:row>
      <xdr:rowOff>62393</xdr:rowOff>
    </xdr:to>
    <xdr:sp macro="" textlink="">
      <xdr:nvSpPr>
        <xdr:cNvPr id="76" name="楕円 75">
          <a:extLst>
            <a:ext uri="{FF2B5EF4-FFF2-40B4-BE49-F238E27FC236}">
              <a16:creationId xmlns:a16="http://schemas.microsoft.com/office/drawing/2014/main" id="{00000000-0008-0000-0600-00004C000000}"/>
            </a:ext>
          </a:extLst>
        </xdr:cNvPr>
        <xdr:cNvSpPr/>
      </xdr:nvSpPr>
      <xdr:spPr>
        <a:xfrm>
          <a:off x="4584700" y="5961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155120</xdr:rowOff>
    </xdr:from>
    <xdr:ext cx="599010" cy="259045"/>
    <xdr:sp macro="" textlink="">
      <xdr:nvSpPr>
        <xdr:cNvPr id="77" name="人件費該当値テキスト">
          <a:extLst>
            <a:ext uri="{FF2B5EF4-FFF2-40B4-BE49-F238E27FC236}">
              <a16:creationId xmlns:a16="http://schemas.microsoft.com/office/drawing/2014/main" id="{00000000-0008-0000-0600-00004D000000}"/>
            </a:ext>
          </a:extLst>
        </xdr:cNvPr>
        <xdr:cNvSpPr txBox="1"/>
      </xdr:nvSpPr>
      <xdr:spPr>
        <a:xfrm>
          <a:off x="4686300" y="5812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162001</xdr:rowOff>
    </xdr:from>
    <xdr:to>
      <xdr:col>20</xdr:col>
      <xdr:colOff>38100</xdr:colOff>
      <xdr:row>35</xdr:row>
      <xdr:rowOff>92151</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3746500" y="599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108678</xdr:rowOff>
    </xdr:from>
    <xdr:ext cx="59901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3497795" y="5766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51593</xdr:rowOff>
    </xdr:from>
    <xdr:to>
      <xdr:col>15</xdr:col>
      <xdr:colOff>101600</xdr:colOff>
      <xdr:row>35</xdr:row>
      <xdr:rowOff>153193</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2857500" y="6052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169720</xdr:rowOff>
    </xdr:from>
    <xdr:ext cx="59901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2608795" y="5827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154228</xdr:rowOff>
    </xdr:from>
    <xdr:to>
      <xdr:col>10</xdr:col>
      <xdr:colOff>165100</xdr:colOff>
      <xdr:row>36</xdr:row>
      <xdr:rowOff>84378</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1968500" y="6154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100905</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1719795" y="5930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154640</xdr:rowOff>
    </xdr:from>
    <xdr:to>
      <xdr:col>6</xdr:col>
      <xdr:colOff>38100</xdr:colOff>
      <xdr:row>36</xdr:row>
      <xdr:rowOff>84790</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079500" y="615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101317</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830795" y="5930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6" name="正方形/長方形 85">
          <a:extLst>
            <a:ext uri="{FF2B5EF4-FFF2-40B4-BE49-F238E27FC236}">
              <a16:creationId xmlns:a16="http://schemas.microsoft.com/office/drawing/2014/main" id="{00000000-0008-0000-0600-000056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4" name="テキスト ボックス 93">
          <a:extLst>
            <a:ext uri="{FF2B5EF4-FFF2-40B4-BE49-F238E27FC236}">
              <a16:creationId xmlns:a16="http://schemas.microsoft.com/office/drawing/2014/main" id="{00000000-0008-0000-0600-00005E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5" name="直線コネクタ 94">
          <a:extLst>
            <a:ext uri="{FF2B5EF4-FFF2-40B4-BE49-F238E27FC236}">
              <a16:creationId xmlns:a16="http://schemas.microsoft.com/office/drawing/2014/main" id="{00000000-0008-0000-0600-00005F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6" name="テキスト ボックス 95">
          <a:extLst>
            <a:ext uri="{FF2B5EF4-FFF2-40B4-BE49-F238E27FC236}">
              <a16:creationId xmlns:a16="http://schemas.microsoft.com/office/drawing/2014/main" id="{00000000-0008-0000-0600-000060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128105</xdr:rowOff>
    </xdr:from>
    <xdr:ext cx="595419"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166581" y="10072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37705</xdr:rowOff>
    </xdr:from>
    <xdr:to>
      <xdr:col>24</xdr:col>
      <xdr:colOff>62865</xdr:colOff>
      <xdr:row>59</xdr:row>
      <xdr:rowOff>128250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81655"/>
          <a:ext cx="1270" cy="1462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132077</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247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128250</xdr:rowOff>
    </xdr:from>
    <xdr:to>
      <xdr:col>24</xdr:col>
      <xdr:colOff>152400</xdr:colOff>
      <xdr:row>59</xdr:row>
      <xdr:rowOff>128250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24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155832</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5568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37705</xdr:rowOff>
    </xdr:from>
    <xdr:to>
      <xdr:col>24</xdr:col>
      <xdr:colOff>152400</xdr:colOff>
      <xdr:row>51</xdr:row>
      <xdr:rowOff>37705</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81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9895</xdr:rowOff>
    </xdr:from>
    <xdr:to>
      <xdr:col>24</xdr:col>
      <xdr:colOff>63500</xdr:colOff>
      <xdr:row>58</xdr:row>
      <xdr:rowOff>64128</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953995"/>
          <a:ext cx="838200" cy="54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132912</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9055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154485</xdr:rowOff>
    </xdr:from>
    <xdr:to>
      <xdr:col>24</xdr:col>
      <xdr:colOff>114300</xdr:colOff>
      <xdr:row>58</xdr:row>
      <xdr:rowOff>84635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92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64128</xdr:rowOff>
    </xdr:from>
    <xdr:to>
      <xdr:col>19</xdr:col>
      <xdr:colOff>177800</xdr:colOff>
      <xdr:row>58</xdr:row>
      <xdr:rowOff>167311</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10008228"/>
          <a:ext cx="889000" cy="10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2679</xdr:rowOff>
    </xdr:from>
    <xdr:to>
      <xdr:col>20</xdr:col>
      <xdr:colOff>38100</xdr:colOff>
      <xdr:row>58</xdr:row>
      <xdr:rowOff>104279</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946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120806</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722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167311</xdr:rowOff>
    </xdr:from>
    <xdr:to>
      <xdr:col>15</xdr:col>
      <xdr:colOff>50800</xdr:colOff>
      <xdr:row>58</xdr:row>
      <xdr:rowOff>168138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10111411"/>
          <a:ext cx="889000" cy="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46272</xdr:rowOff>
    </xdr:from>
    <xdr:to>
      <xdr:col>15</xdr:col>
      <xdr:colOff>101600</xdr:colOff>
      <xdr:row>58</xdr:row>
      <xdr:rowOff>147872</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99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164399</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765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168138</xdr:rowOff>
    </xdr:from>
    <xdr:to>
      <xdr:col>10</xdr:col>
      <xdr:colOff>114300</xdr:colOff>
      <xdr:row>59</xdr:row>
      <xdr:rowOff>52626</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10112238"/>
          <a:ext cx="889000" cy="55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53640</xdr:rowOff>
    </xdr:from>
    <xdr:to>
      <xdr:col>10</xdr:col>
      <xdr:colOff>165100</xdr:colOff>
      <xdr:row>58</xdr:row>
      <xdr:rowOff>155240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997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317</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772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78492</xdr:rowOff>
    </xdr:from>
    <xdr:to>
      <xdr:col>6</xdr:col>
      <xdr:colOff>38100</xdr:colOff>
      <xdr:row>59</xdr:row>
      <xdr:rowOff>8642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1002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25169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797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130545</xdr:rowOff>
    </xdr:from>
    <xdr:to>
      <xdr:col>24</xdr:col>
      <xdr:colOff>114300</xdr:colOff>
      <xdr:row>58</xdr:row>
      <xdr:rowOff>60695</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903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153422</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754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13328</xdr:rowOff>
    </xdr:from>
    <xdr:to>
      <xdr:col>20</xdr:col>
      <xdr:colOff>38100</xdr:colOff>
      <xdr:row>58</xdr:row>
      <xdr:rowOff>114928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95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106055</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10050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116511</xdr:rowOff>
    </xdr:from>
    <xdr:to>
      <xdr:col>15</xdr:col>
      <xdr:colOff>101600</xdr:colOff>
      <xdr:row>59</xdr:row>
      <xdr:rowOff>46661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10060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59</xdr:row>
      <xdr:rowOff>37788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10153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117338</xdr:rowOff>
    </xdr:from>
    <xdr:to>
      <xdr:col>10</xdr:col>
      <xdr:colOff>165100</xdr:colOff>
      <xdr:row>59</xdr:row>
      <xdr:rowOff>47488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10061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59</xdr:row>
      <xdr:rowOff>38615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10154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59</xdr:row>
      <xdr:rowOff>1826</xdr:rowOff>
    </xdr:from>
    <xdr:to>
      <xdr:col>6</xdr:col>
      <xdr:colOff>38100</xdr:colOff>
      <xdr:row>59</xdr:row>
      <xdr:rowOff>103426</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10117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94553</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10210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57290</xdr:rowOff>
    </xdr:from>
    <xdr:to>
      <xdr:col>24</xdr:col>
      <xdr:colOff>62865</xdr:colOff>
      <xdr:row>79</xdr:row>
      <xdr:rowOff>43535</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30240"/>
          <a:ext cx="1270" cy="1357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47362</xdr:rowOff>
    </xdr:from>
    <xdr:ext cx="313932"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19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43535</xdr:rowOff>
    </xdr:from>
    <xdr:to>
      <xdr:col>24</xdr:col>
      <xdr:colOff>152400</xdr:colOff>
      <xdr:row>79</xdr:row>
      <xdr:rowOff>43535</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8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3967</xdr:rowOff>
    </xdr:from>
    <xdr:ext cx="534377"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05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57290</xdr:rowOff>
    </xdr:from>
    <xdr:to>
      <xdr:col>24</xdr:col>
      <xdr:colOff>152400</xdr:colOff>
      <xdr:row>71</xdr:row>
      <xdr:rowOff>57290</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30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161379</xdr:rowOff>
    </xdr:from>
    <xdr:to>
      <xdr:col>24</xdr:col>
      <xdr:colOff>63500</xdr:colOff>
      <xdr:row>79</xdr:row>
      <xdr:rowOff>3683</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363029"/>
          <a:ext cx="838200" cy="185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119378</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29781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96501</xdr:rowOff>
    </xdr:from>
    <xdr:to>
      <xdr:col>24</xdr:col>
      <xdr:colOff>114300</xdr:colOff>
      <xdr:row>77</xdr:row>
      <xdr:rowOff>26651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1267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165836</xdr:rowOff>
    </xdr:from>
    <xdr:to>
      <xdr:col>19</xdr:col>
      <xdr:colOff>177800</xdr:colOff>
      <xdr:row>79</xdr:row>
      <xdr:rowOff>3683</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538936"/>
          <a:ext cx="889000" cy="9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119362</xdr:rowOff>
    </xdr:from>
    <xdr:to>
      <xdr:col>20</xdr:col>
      <xdr:colOff>38100</xdr:colOff>
      <xdr:row>77</xdr:row>
      <xdr:rowOff>49512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149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66038</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2924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165836</xdr:rowOff>
    </xdr:from>
    <xdr:to>
      <xdr:col>15</xdr:col>
      <xdr:colOff>50800</xdr:colOff>
      <xdr:row>79</xdr:row>
      <xdr:rowOff>32429</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538936"/>
          <a:ext cx="889000" cy="3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163461</xdr:rowOff>
    </xdr:from>
    <xdr:to>
      <xdr:col>15</xdr:col>
      <xdr:colOff>101600</xdr:colOff>
      <xdr:row>77</xdr:row>
      <xdr:rowOff>93611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19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110138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2968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32429</xdr:rowOff>
    </xdr:from>
    <xdr:to>
      <xdr:col>10</xdr:col>
      <xdr:colOff>114300</xdr:colOff>
      <xdr:row>79</xdr:row>
      <xdr:rowOff>34640</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76979"/>
          <a:ext cx="889000" cy="2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33426</xdr:rowOff>
    </xdr:from>
    <xdr:to>
      <xdr:col>10</xdr:col>
      <xdr:colOff>165100</xdr:colOff>
      <xdr:row>77</xdr:row>
      <xdr:rowOff>135026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35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151553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10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31998</xdr:rowOff>
    </xdr:from>
    <xdr:to>
      <xdr:col>6</xdr:col>
      <xdr:colOff>38100</xdr:colOff>
      <xdr:row>77</xdr:row>
      <xdr:rowOff>133598</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33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150125</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08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110579</xdr:rowOff>
    </xdr:from>
    <xdr:to>
      <xdr:col>24</xdr:col>
      <xdr:colOff>114300</xdr:colOff>
      <xdr:row>78</xdr:row>
      <xdr:rowOff>40729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12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89006</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90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124333</xdr:rowOff>
    </xdr:from>
    <xdr:to>
      <xdr:col>20</xdr:col>
      <xdr:colOff>38100</xdr:colOff>
      <xdr:row>79</xdr:row>
      <xdr:rowOff>54483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97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45610</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90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115036</xdr:rowOff>
    </xdr:from>
    <xdr:to>
      <xdr:col>15</xdr:col>
      <xdr:colOff>101600</xdr:colOff>
      <xdr:row>79</xdr:row>
      <xdr:rowOff>45186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88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36313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80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153079</xdr:rowOff>
    </xdr:from>
    <xdr:to>
      <xdr:col>10</xdr:col>
      <xdr:colOff>165100</xdr:colOff>
      <xdr:row>79</xdr:row>
      <xdr:rowOff>83229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526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115517</xdr:colOff>
      <xdr:row>79</xdr:row>
      <xdr:rowOff>74356</xdr:rowOff>
    </xdr:from>
    <xdr:ext cx="378565"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830017" y="136189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155290</xdr:rowOff>
    </xdr:from>
    <xdr:to>
      <xdr:col>6</xdr:col>
      <xdr:colOff>38100</xdr:colOff>
      <xdr:row>79</xdr:row>
      <xdr:rowOff>85440</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52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179017</xdr:colOff>
      <xdr:row>79</xdr:row>
      <xdr:rowOff>76567</xdr:rowOff>
    </xdr:from>
    <xdr:ext cx="378565"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941017" y="136211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11271</xdr:rowOff>
    </xdr:from>
    <xdr:to>
      <xdr:col>24</xdr:col>
      <xdr:colOff>62865</xdr:colOff>
      <xdr:row>98</xdr:row>
      <xdr:rowOff>28318</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441771"/>
          <a:ext cx="1270" cy="1388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32145</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6834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52,232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28318</xdr:rowOff>
    </xdr:from>
    <xdr:to>
      <xdr:col>24</xdr:col>
      <xdr:colOff>152400</xdr:colOff>
      <xdr:row>98</xdr:row>
      <xdr:rowOff>28318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68304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129398</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216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11271</xdr:rowOff>
    </xdr:from>
    <xdr:to>
      <xdr:col>24</xdr:col>
      <xdr:colOff>152400</xdr:colOff>
      <xdr:row>90</xdr:row>
      <xdr:rowOff>11271</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441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131101</xdr:rowOff>
    </xdr:from>
    <xdr:to>
      <xdr:col>24</xdr:col>
      <xdr:colOff>63500</xdr:colOff>
      <xdr:row>96</xdr:row>
      <xdr:rowOff>125941</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3797300" y="16418851"/>
          <a:ext cx="838200" cy="166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49141</xdr:rowOff>
    </xdr:from>
    <xdr:ext cx="534377"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1654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26264</xdr:rowOff>
    </xdr:from>
    <xdr:to>
      <xdr:col>24</xdr:col>
      <xdr:colOff>114300</xdr:colOff>
      <xdr:row>95</xdr:row>
      <xdr:rowOff>127864</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314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131101</xdr:rowOff>
    </xdr:from>
    <xdr:to>
      <xdr:col>19</xdr:col>
      <xdr:colOff>177800</xdr:colOff>
      <xdr:row>97</xdr:row>
      <xdr:rowOff>154449</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418851"/>
          <a:ext cx="889000" cy="366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72299</xdr:rowOff>
    </xdr:from>
    <xdr:to>
      <xdr:col>20</xdr:col>
      <xdr:colOff>38100</xdr:colOff>
      <xdr:row>95</xdr:row>
      <xdr:rowOff>2449</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188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18976</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497795" y="15963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139080</xdr:rowOff>
    </xdr:from>
    <xdr:to>
      <xdr:col>15</xdr:col>
      <xdr:colOff>50800</xdr:colOff>
      <xdr:row>97</xdr:row>
      <xdr:rowOff>154449</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769730"/>
          <a:ext cx="889000" cy="15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56646</xdr:rowOff>
    </xdr:from>
    <xdr:to>
      <xdr:col>15</xdr:col>
      <xdr:colOff>101600</xdr:colOff>
      <xdr:row>96</xdr:row>
      <xdr:rowOff>158246</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515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3323</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29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139080</xdr:rowOff>
    </xdr:from>
    <xdr:to>
      <xdr:col>10</xdr:col>
      <xdr:colOff>114300</xdr:colOff>
      <xdr:row>97</xdr:row>
      <xdr:rowOff>151588</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769730"/>
          <a:ext cx="889000" cy="12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69720</xdr:rowOff>
    </xdr:from>
    <xdr:to>
      <xdr:col>10</xdr:col>
      <xdr:colOff>165100</xdr:colOff>
      <xdr:row>96</xdr:row>
      <xdr:rowOff>171320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528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16397</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52111" y="16304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93058</xdr:rowOff>
    </xdr:from>
    <xdr:to>
      <xdr:col>6</xdr:col>
      <xdr:colOff>38100</xdr:colOff>
      <xdr:row>97</xdr:row>
      <xdr:rowOff>23208</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552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39735</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327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75141</xdr:rowOff>
    </xdr:from>
    <xdr:to>
      <xdr:col>24</xdr:col>
      <xdr:colOff>114300</xdr:colOff>
      <xdr:row>97</xdr:row>
      <xdr:rowOff>5291</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534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53568</xdr:rowOff>
    </xdr:from>
    <xdr:ext cx="534377"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6512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80301</xdr:rowOff>
    </xdr:from>
    <xdr:to>
      <xdr:col>20</xdr:col>
      <xdr:colOff>38100</xdr:colOff>
      <xdr:row>96</xdr:row>
      <xdr:rowOff>10451</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36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1578</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460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103649</xdr:rowOff>
    </xdr:from>
    <xdr:to>
      <xdr:col>15</xdr:col>
      <xdr:colOff>101600</xdr:colOff>
      <xdr:row>98</xdr:row>
      <xdr:rowOff>33799</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734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24926</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827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88280</xdr:rowOff>
    </xdr:from>
    <xdr:to>
      <xdr:col>10</xdr:col>
      <xdr:colOff>165100</xdr:colOff>
      <xdr:row>98</xdr:row>
      <xdr:rowOff>18430</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718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9557</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811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100788</xdr:rowOff>
    </xdr:from>
    <xdr:to>
      <xdr:col>6</xdr:col>
      <xdr:colOff>38100</xdr:colOff>
      <xdr:row>98</xdr:row>
      <xdr:rowOff>30938</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731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22065</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6824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139700</xdr:rowOff>
    </xdr:from>
    <xdr:to>
      <xdr:col>59</xdr:col>
      <xdr:colOff>50800</xdr:colOff>
      <xdr:row>38</xdr:row>
      <xdr:rowOff>139700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37</xdr:row>
      <xdr:rowOff>168927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56659</xdr:rowOff>
    </xdr:from>
    <xdr:to>
      <xdr:col>54</xdr:col>
      <xdr:colOff>189865</xdr:colOff>
      <xdr:row>38</xdr:row>
      <xdr:rowOff>170671</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371609"/>
          <a:ext cx="1270" cy="13141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3048</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89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170671</xdr:rowOff>
    </xdr:from>
    <xdr:to>
      <xdr:col>55</xdr:col>
      <xdr:colOff>88900</xdr:colOff>
      <xdr:row>38</xdr:row>
      <xdr:rowOff>170671</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85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3336</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5146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56659</xdr:rowOff>
    </xdr:from>
    <xdr:to>
      <xdr:col>55</xdr:col>
      <xdr:colOff>88900</xdr:colOff>
      <xdr:row>31</xdr:row>
      <xdr:rowOff>56659</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371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129897</xdr:rowOff>
    </xdr:from>
    <xdr:to>
      <xdr:col>55</xdr:col>
      <xdr:colOff>0</xdr:colOff>
      <xdr:row>37</xdr:row>
      <xdr:rowOff>145026</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473547"/>
          <a:ext cx="838200" cy="15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32933</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336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192,245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10056</xdr:rowOff>
    </xdr:from>
    <xdr:to>
      <xdr:col>55</xdr:col>
      <xdr:colOff>50800</xdr:colOff>
      <xdr:row>36</xdr:row>
      <xdr:rowOff>111656</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18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153800</xdr:rowOff>
    </xdr:from>
    <xdr:to>
      <xdr:col>50</xdr:col>
      <xdr:colOff>114300</xdr:colOff>
      <xdr:row>37</xdr:row>
      <xdr:rowOff>145026</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5983100"/>
          <a:ext cx="889000" cy="505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87569</xdr:rowOff>
    </xdr:from>
    <xdr:to>
      <xdr:col>50</xdr:col>
      <xdr:colOff>165100</xdr:colOff>
      <xdr:row>37</xdr:row>
      <xdr:rowOff>17719</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59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34246</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34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34</xdr:row>
      <xdr:rowOff>153800</xdr:rowOff>
    </xdr:from>
    <xdr:to>
      <xdr:col>45</xdr:col>
      <xdr:colOff>177800</xdr:colOff>
      <xdr:row>38</xdr:row>
      <xdr:rowOff>95242</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5983100"/>
          <a:ext cx="889000" cy="627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33</xdr:row>
      <xdr:rowOff>129019</xdr:rowOff>
    </xdr:from>
    <xdr:to>
      <xdr:col>46</xdr:col>
      <xdr:colOff>38100</xdr:colOff>
      <xdr:row>34</xdr:row>
      <xdr:rowOff>59169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5786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32</xdr:row>
      <xdr:rowOff>75696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5562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87835</xdr:rowOff>
    </xdr:from>
    <xdr:to>
      <xdr:col>41</xdr:col>
      <xdr:colOff>50800</xdr:colOff>
      <xdr:row>38</xdr:row>
      <xdr:rowOff>95242</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602935"/>
          <a:ext cx="889000" cy="7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32038</xdr:rowOff>
    </xdr:from>
    <xdr:to>
      <xdr:col>41</xdr:col>
      <xdr:colOff>101600</xdr:colOff>
      <xdr:row>37</xdr:row>
      <xdr:rowOff>133638</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75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150165</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509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46591</xdr:rowOff>
    </xdr:from>
    <xdr:to>
      <xdr:col>36</xdr:col>
      <xdr:colOff>165100</xdr:colOff>
      <xdr:row>37</xdr:row>
      <xdr:rowOff>148191</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390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164718</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165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79097</xdr:rowOff>
    </xdr:from>
    <xdr:to>
      <xdr:col>55</xdr:col>
      <xdr:colOff>50800</xdr:colOff>
      <xdr:row>38</xdr:row>
      <xdr:rowOff>9247</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422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57524</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401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94226</xdr:rowOff>
    </xdr:from>
    <xdr:to>
      <xdr:col>50</xdr:col>
      <xdr:colOff>165100</xdr:colOff>
      <xdr:row>38</xdr:row>
      <xdr:rowOff>24377</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43787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15503</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530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34</xdr:row>
      <xdr:rowOff>103000</xdr:rowOff>
    </xdr:from>
    <xdr:to>
      <xdr:col>46</xdr:col>
      <xdr:colOff>38100</xdr:colOff>
      <xdr:row>35</xdr:row>
      <xdr:rowOff>33150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5932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24277</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025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44442</xdr:rowOff>
    </xdr:from>
    <xdr:to>
      <xdr:col>41</xdr:col>
      <xdr:colOff>101600</xdr:colOff>
      <xdr:row>38</xdr:row>
      <xdr:rowOff>146042</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559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137169</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652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37035</xdr:rowOff>
    </xdr:from>
    <xdr:to>
      <xdr:col>36</xdr:col>
      <xdr:colOff>165100</xdr:colOff>
      <xdr:row>38</xdr:row>
      <xdr:rowOff>138635</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55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129762</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644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93616</xdr:rowOff>
    </xdr:from>
    <xdr:to>
      <xdr:col>54</xdr:col>
      <xdr:colOff>189865</xdr:colOff>
      <xdr:row>58</xdr:row>
      <xdr:rowOff>162065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9009016"/>
          <a:ext cx="1270" cy="1097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165892</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09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162065</xdr:rowOff>
    </xdr:from>
    <xdr:to>
      <xdr:col>55</xdr:col>
      <xdr:colOff>88900</xdr:colOff>
      <xdr:row>58</xdr:row>
      <xdr:rowOff>162065</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06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40293</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78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604,191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93616</xdr:rowOff>
    </xdr:from>
    <xdr:to>
      <xdr:col>55</xdr:col>
      <xdr:colOff>88900</xdr:colOff>
      <xdr:row>52</xdr:row>
      <xdr:rowOff>93616</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90090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83070</xdr:rowOff>
    </xdr:from>
    <xdr:to>
      <xdr:col>55</xdr:col>
      <xdr:colOff>0</xdr:colOff>
      <xdr:row>57</xdr:row>
      <xdr:rowOff>7733</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684270"/>
          <a:ext cx="838200" cy="96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140815</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57056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204,757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117938</xdr:rowOff>
    </xdr:from>
    <xdr:to>
      <xdr:col>55</xdr:col>
      <xdr:colOff>50800</xdr:colOff>
      <xdr:row>57</xdr:row>
      <xdr:rowOff>48088</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719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103870</xdr:rowOff>
    </xdr:from>
    <xdr:to>
      <xdr:col>50</xdr:col>
      <xdr:colOff>114300</xdr:colOff>
      <xdr:row>56</xdr:row>
      <xdr:rowOff>83070</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8676370"/>
          <a:ext cx="889000" cy="1007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132879</xdr:rowOff>
    </xdr:from>
    <xdr:to>
      <xdr:col>50</xdr:col>
      <xdr:colOff>165100</xdr:colOff>
      <xdr:row>57</xdr:row>
      <xdr:rowOff>63029</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734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54156</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826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103870</xdr:rowOff>
    </xdr:from>
    <xdr:to>
      <xdr:col>45</xdr:col>
      <xdr:colOff>177800</xdr:colOff>
      <xdr:row>56</xdr:row>
      <xdr:rowOff>81477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8676370"/>
          <a:ext cx="889000" cy="1006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126630</xdr:rowOff>
    </xdr:from>
    <xdr:to>
      <xdr:col>46</xdr:col>
      <xdr:colOff>38100</xdr:colOff>
      <xdr:row>57</xdr:row>
      <xdr:rowOff>56780</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72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47907</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820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117577</xdr:rowOff>
    </xdr:from>
    <xdr:to>
      <xdr:col>41</xdr:col>
      <xdr:colOff>50800</xdr:colOff>
      <xdr:row>56</xdr:row>
      <xdr:rowOff>81477</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375877"/>
          <a:ext cx="889000" cy="306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145528</xdr:rowOff>
    </xdr:from>
    <xdr:to>
      <xdr:col>41</xdr:col>
      <xdr:colOff>101600</xdr:colOff>
      <xdr:row>57</xdr:row>
      <xdr:rowOff>75678</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746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66805</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839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17468</xdr:rowOff>
    </xdr:from>
    <xdr:to>
      <xdr:col>36</xdr:col>
      <xdr:colOff>165100</xdr:colOff>
      <xdr:row>57</xdr:row>
      <xdr:rowOff>119068</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79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110195</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882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128383</xdr:rowOff>
    </xdr:from>
    <xdr:to>
      <xdr:col>55</xdr:col>
      <xdr:colOff>50800</xdr:colOff>
      <xdr:row>57</xdr:row>
      <xdr:rowOff>58533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729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106810</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08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32270</xdr:rowOff>
    </xdr:from>
    <xdr:to>
      <xdr:col>50</xdr:col>
      <xdr:colOff>165100</xdr:colOff>
      <xdr:row>56</xdr:row>
      <xdr:rowOff>133870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63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150397</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408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50</xdr:row>
      <xdr:rowOff>53070</xdr:rowOff>
    </xdr:from>
    <xdr:to>
      <xdr:col>46</xdr:col>
      <xdr:colOff>38100</xdr:colOff>
      <xdr:row>50</xdr:row>
      <xdr:rowOff>154670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862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48</xdr:row>
      <xdr:rowOff>171197</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8400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30677</xdr:rowOff>
    </xdr:from>
    <xdr:to>
      <xdr:col>41</xdr:col>
      <xdr:colOff>101600</xdr:colOff>
      <xdr:row>56</xdr:row>
      <xdr:rowOff>132277</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631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148804</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407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66777</xdr:rowOff>
    </xdr:from>
    <xdr:to>
      <xdr:col>36</xdr:col>
      <xdr:colOff>165100</xdr:colOff>
      <xdr:row>54</xdr:row>
      <xdr:rowOff>168377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325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13454</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100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1938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003438"/>
          <a:ext cx="1270" cy="15855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120065</xdr:rowOff>
    </xdr:from>
    <xdr:ext cx="599010"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7786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416,158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1938</xdr:rowOff>
    </xdr:from>
    <xdr:to>
      <xdr:col>55</xdr:col>
      <xdr:colOff>88900</xdr:colOff>
      <xdr:row>70</xdr:row>
      <xdr:rowOff>1938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0034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52070</xdr:rowOff>
    </xdr:from>
    <xdr:to>
      <xdr:col>55</xdr:col>
      <xdr:colOff>0</xdr:colOff>
      <xdr:row>79</xdr:row>
      <xdr:rowOff>6305</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9639300" y="13425170"/>
          <a:ext cx="838200" cy="125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139513</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1697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116636</xdr:rowOff>
    </xdr:from>
    <xdr:to>
      <xdr:col>55</xdr:col>
      <xdr:colOff>50800</xdr:colOff>
      <xdr:row>78</xdr:row>
      <xdr:rowOff>46786</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31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52070</xdr:rowOff>
    </xdr:from>
    <xdr:to>
      <xdr:col>50</xdr:col>
      <xdr:colOff>114300</xdr:colOff>
      <xdr:row>78</xdr:row>
      <xdr:rowOff>105600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425170"/>
          <a:ext cx="889000" cy="53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159488</xdr:rowOff>
    </xdr:from>
    <xdr:to>
      <xdr:col>50</xdr:col>
      <xdr:colOff>165100</xdr:colOff>
      <xdr:row>78</xdr:row>
      <xdr:rowOff>89638</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361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106165</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136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105600</xdr:rowOff>
    </xdr:from>
    <xdr:to>
      <xdr:col>45</xdr:col>
      <xdr:colOff>177800</xdr:colOff>
      <xdr:row>78</xdr:row>
      <xdr:rowOff>162323</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7861300" y="13478700"/>
          <a:ext cx="889000" cy="56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159987</xdr:rowOff>
    </xdr:from>
    <xdr:to>
      <xdr:col>46</xdr:col>
      <xdr:colOff>38100</xdr:colOff>
      <xdr:row>78</xdr:row>
      <xdr:rowOff>90137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361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106664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36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115415</xdr:rowOff>
    </xdr:from>
    <xdr:to>
      <xdr:col>41</xdr:col>
      <xdr:colOff>50800</xdr:colOff>
      <xdr:row>78</xdr:row>
      <xdr:rowOff>162323</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488515"/>
          <a:ext cx="889000" cy="46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170701</xdr:rowOff>
    </xdr:from>
    <xdr:to>
      <xdr:col>41</xdr:col>
      <xdr:colOff>101600</xdr:colOff>
      <xdr:row>78</xdr:row>
      <xdr:rowOff>100851</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72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117378</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147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14308</xdr:rowOff>
    </xdr:from>
    <xdr:to>
      <xdr:col>36</xdr:col>
      <xdr:colOff>165100</xdr:colOff>
      <xdr:row>78</xdr:row>
      <xdr:rowOff>115908</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387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132435</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162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126955</xdr:rowOff>
    </xdr:from>
    <xdr:to>
      <xdr:col>55</xdr:col>
      <xdr:colOff>50800</xdr:colOff>
      <xdr:row>79</xdr:row>
      <xdr:rowOff>57105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0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41882</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1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1270</xdr:rowOff>
    </xdr:from>
    <xdr:to>
      <xdr:col>50</xdr:col>
      <xdr:colOff>165100</xdr:colOff>
      <xdr:row>78</xdr:row>
      <xdr:rowOff>102870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37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93997</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467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54800</xdr:rowOff>
    </xdr:from>
    <xdr:to>
      <xdr:col>46</xdr:col>
      <xdr:colOff>38100</xdr:colOff>
      <xdr:row>78</xdr:row>
      <xdr:rowOff>156400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2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147527</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520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111523</xdr:rowOff>
    </xdr:from>
    <xdr:to>
      <xdr:col>41</xdr:col>
      <xdr:colOff>101600</xdr:colOff>
      <xdr:row>79</xdr:row>
      <xdr:rowOff>41673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484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32800</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94111" y="13577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64615</xdr:rowOff>
    </xdr:from>
    <xdr:to>
      <xdr:col>36</xdr:col>
      <xdr:colOff>165100</xdr:colOff>
      <xdr:row>78</xdr:row>
      <xdr:rowOff>166215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37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157342</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530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93</xdr:row>
      <xdr:rowOff>66332</xdr:rowOff>
    </xdr:from>
    <xdr:to>
      <xdr:col>54</xdr:col>
      <xdr:colOff>189865</xdr:colOff>
      <xdr:row>99</xdr:row>
      <xdr:rowOff>30880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6011182"/>
          <a:ext cx="1270" cy="993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34707</xdr:rowOff>
    </xdr:from>
    <xdr:ext cx="469744"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08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30880</xdr:rowOff>
    </xdr:from>
    <xdr:to>
      <xdr:col>55</xdr:col>
      <xdr:colOff>88900</xdr:colOff>
      <xdr:row>99</xdr:row>
      <xdr:rowOff>30880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04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92</xdr:row>
      <xdr:rowOff>13009</xdr:rowOff>
    </xdr:from>
    <xdr:ext cx="599010"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786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528,513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93</xdr:row>
      <xdr:rowOff>66332</xdr:rowOff>
    </xdr:from>
    <xdr:to>
      <xdr:col>55</xdr:col>
      <xdr:colOff>88900</xdr:colOff>
      <xdr:row>93</xdr:row>
      <xdr:rowOff>66332</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6011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60170</xdr:rowOff>
    </xdr:from>
    <xdr:to>
      <xdr:col>55</xdr:col>
      <xdr:colOff>0</xdr:colOff>
      <xdr:row>97</xdr:row>
      <xdr:rowOff>75614</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690820"/>
          <a:ext cx="838200" cy="15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101840</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7324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123413</xdr:rowOff>
    </xdr:from>
    <xdr:to>
      <xdr:col>55</xdr:col>
      <xdr:colOff>50800</xdr:colOff>
      <xdr:row>98</xdr:row>
      <xdr:rowOff>53563</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5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44469</xdr:rowOff>
    </xdr:from>
    <xdr:to>
      <xdr:col>50</xdr:col>
      <xdr:colOff>114300</xdr:colOff>
      <xdr:row>97</xdr:row>
      <xdr:rowOff>60170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5646419"/>
          <a:ext cx="889000" cy="104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133534</xdr:rowOff>
    </xdr:from>
    <xdr:to>
      <xdr:col>50</xdr:col>
      <xdr:colOff>165100</xdr:colOff>
      <xdr:row>98</xdr:row>
      <xdr:rowOff>63684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64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54811</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856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44469</xdr:rowOff>
    </xdr:from>
    <xdr:to>
      <xdr:col>45</xdr:col>
      <xdr:colOff>177800</xdr:colOff>
      <xdr:row>97</xdr:row>
      <xdr:rowOff>9282</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5646419"/>
          <a:ext cx="889000" cy="993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100912</xdr:rowOff>
    </xdr:from>
    <xdr:to>
      <xdr:col>46</xdr:col>
      <xdr:colOff>38100</xdr:colOff>
      <xdr:row>98</xdr:row>
      <xdr:rowOff>31062</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31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22189</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824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55314</xdr:rowOff>
    </xdr:from>
    <xdr:to>
      <xdr:col>41</xdr:col>
      <xdr:colOff>50800</xdr:colOff>
      <xdr:row>97</xdr:row>
      <xdr:rowOff>9282</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6972300" y="16343064"/>
          <a:ext cx="889000" cy="29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121796</xdr:rowOff>
    </xdr:from>
    <xdr:to>
      <xdr:col>41</xdr:col>
      <xdr:colOff>101600</xdr:colOff>
      <xdr:row>98</xdr:row>
      <xdr:rowOff>51946</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52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43073</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45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148523</xdr:rowOff>
    </xdr:from>
    <xdr:to>
      <xdr:col>36</xdr:col>
      <xdr:colOff>165100</xdr:colOff>
      <xdr:row>98</xdr:row>
      <xdr:rowOff>78673</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79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69800</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87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24814</xdr:rowOff>
    </xdr:from>
    <xdr:to>
      <xdr:col>55</xdr:col>
      <xdr:colOff>50800</xdr:colOff>
      <xdr:row>97</xdr:row>
      <xdr:rowOff>126414</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655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47691</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506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9370</xdr:rowOff>
    </xdr:from>
    <xdr:to>
      <xdr:col>50</xdr:col>
      <xdr:colOff>165100</xdr:colOff>
      <xdr:row>97</xdr:row>
      <xdr:rowOff>110970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6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127497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415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90</xdr:row>
      <xdr:rowOff>165119</xdr:rowOff>
    </xdr:from>
    <xdr:to>
      <xdr:col>46</xdr:col>
      <xdr:colOff>38100</xdr:colOff>
      <xdr:row>91</xdr:row>
      <xdr:rowOff>95269</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559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111796</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5370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129932</xdr:rowOff>
    </xdr:from>
    <xdr:to>
      <xdr:col>41</xdr:col>
      <xdr:colOff>101600</xdr:colOff>
      <xdr:row>97</xdr:row>
      <xdr:rowOff>60082</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589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76609</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364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4514</xdr:rowOff>
    </xdr:from>
    <xdr:to>
      <xdr:col>36</xdr:col>
      <xdr:colOff>165100</xdr:colOff>
      <xdr:row>95</xdr:row>
      <xdr:rowOff>106114</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292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93</xdr:row>
      <xdr:rowOff>122641</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067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28511</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172011"/>
          <a:ext cx="1269" cy="15589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146638</xdr:rowOff>
    </xdr:from>
    <xdr:ext cx="599010"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4947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122,755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28511</xdr:rowOff>
    </xdr:from>
    <xdr:to>
      <xdr:col>86</xdr:col>
      <xdr:colOff>25400</xdr:colOff>
      <xdr:row>30</xdr:row>
      <xdr:rowOff>28511</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172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14973</xdr:rowOff>
    </xdr:from>
    <xdr:to>
      <xdr:col>85</xdr:col>
      <xdr:colOff>127000</xdr:colOff>
      <xdr:row>37</xdr:row>
      <xdr:rowOff>132817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358623"/>
          <a:ext cx="838200" cy="117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129291</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4729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150863</xdr:rowOff>
    </xdr:from>
    <xdr:to>
      <xdr:col>85</xdr:col>
      <xdr:colOff>177800</xdr:colOff>
      <xdr:row>38</xdr:row>
      <xdr:rowOff>81014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49451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132817</xdr:rowOff>
    </xdr:from>
    <xdr:to>
      <xdr:col>81</xdr:col>
      <xdr:colOff>50800</xdr:colOff>
      <xdr:row>38</xdr:row>
      <xdr:rowOff>146139</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4592300" y="6476467"/>
          <a:ext cx="889000" cy="184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163258</xdr:rowOff>
    </xdr:from>
    <xdr:to>
      <xdr:col>81</xdr:col>
      <xdr:colOff>101600</xdr:colOff>
      <xdr:row>38</xdr:row>
      <xdr:rowOff>93408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50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84535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599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68047</xdr:rowOff>
    </xdr:from>
    <xdr:to>
      <xdr:col>76</xdr:col>
      <xdr:colOff>114300</xdr:colOff>
      <xdr:row>38</xdr:row>
      <xdr:rowOff>146139</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411697"/>
          <a:ext cx="889000" cy="249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102870</xdr:rowOff>
    </xdr:from>
    <xdr:to>
      <xdr:col>76</xdr:col>
      <xdr:colOff>165100</xdr:colOff>
      <xdr:row>38</xdr:row>
      <xdr:rowOff>33020</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446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49547</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221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68047</xdr:rowOff>
    </xdr:from>
    <xdr:to>
      <xdr:col>71</xdr:col>
      <xdr:colOff>177800</xdr:colOff>
      <xdr:row>37</xdr:row>
      <xdr:rowOff>119659</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flipV="1">
          <a:off x="12814300" y="6411697"/>
          <a:ext cx="889000" cy="5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127102</xdr:rowOff>
    </xdr:from>
    <xdr:to>
      <xdr:col>72</xdr:col>
      <xdr:colOff>38100</xdr:colOff>
      <xdr:row>38</xdr:row>
      <xdr:rowOff>57252</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470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48379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563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134645</xdr:rowOff>
    </xdr:from>
    <xdr:to>
      <xdr:col>67</xdr:col>
      <xdr:colOff>101600</xdr:colOff>
      <xdr:row>38</xdr:row>
      <xdr:rowOff>64795</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47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55922</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571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135623</xdr:rowOff>
    </xdr:from>
    <xdr:to>
      <xdr:col>85</xdr:col>
      <xdr:colOff>177800</xdr:colOff>
      <xdr:row>37</xdr:row>
      <xdr:rowOff>65773</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307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158500</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159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82017</xdr:rowOff>
    </xdr:from>
    <xdr:to>
      <xdr:col>81</xdr:col>
      <xdr:colOff>101600</xdr:colOff>
      <xdr:row>38</xdr:row>
      <xdr:rowOff>12167</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42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28694</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200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95339</xdr:rowOff>
    </xdr:from>
    <xdr:to>
      <xdr:col>76</xdr:col>
      <xdr:colOff>165100</xdr:colOff>
      <xdr:row>39</xdr:row>
      <xdr:rowOff>25489</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1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16616</xdr:rowOff>
    </xdr:from>
    <xdr:ext cx="469744"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57428" y="6703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17247</xdr:rowOff>
    </xdr:from>
    <xdr:to>
      <xdr:col>72</xdr:col>
      <xdr:colOff>38100</xdr:colOff>
      <xdr:row>37</xdr:row>
      <xdr:rowOff>118847</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360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135374</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136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68859</xdr:rowOff>
    </xdr:from>
    <xdr:to>
      <xdr:col>67</xdr:col>
      <xdr:colOff>101600</xdr:colOff>
      <xdr:row>37</xdr:row>
      <xdr:rowOff>170459</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41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15536</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187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49</xdr:row>
      <xdr:rowOff>92727</xdr:rowOff>
    </xdr:from>
    <xdr:ext cx="248786"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2197214" y="849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47</xdr:row>
      <xdr:rowOff>54627</xdr:rowOff>
    </xdr:from>
    <xdr:ext cx="312906"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2133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59</xdr:row>
      <xdr:rowOff>44450</xdr:rowOff>
    </xdr:from>
    <xdr:to>
      <xdr:col>85</xdr:col>
      <xdr:colOff>126364</xdr:colOff>
      <xdr:row>59</xdr:row>
      <xdr:rowOff>44450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317595" y="10160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86377</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86377</xdr:rowOff>
    </xdr:from>
    <xdr:ext cx="249299"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9859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143527</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87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53</xdr:row>
      <xdr:rowOff>69850</xdr:rowOff>
    </xdr:from>
    <xdr:to>
      <xdr:col>76</xdr:col>
      <xdr:colOff>165100</xdr:colOff>
      <xdr:row>54</xdr:row>
      <xdr:rowOff>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915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52</xdr:row>
      <xdr:rowOff>16527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67650" y="893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52</xdr:row>
      <xdr:rowOff>50800</xdr:rowOff>
    </xdr:from>
    <xdr:to>
      <xdr:col>72</xdr:col>
      <xdr:colOff>38100</xdr:colOff>
      <xdr:row>52</xdr:row>
      <xdr:rowOff>152400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168927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78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51</xdr:row>
      <xdr:rowOff>31750</xdr:rowOff>
    </xdr:from>
    <xdr:to>
      <xdr:col>67</xdr:col>
      <xdr:colOff>101600</xdr:colOff>
      <xdr:row>51</xdr:row>
      <xdr:rowOff>133350</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877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49</xdr:row>
      <xdr:rowOff>149877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89650" y="855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29227</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9973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111777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123378</xdr:rowOff>
    </xdr:from>
    <xdr:to>
      <xdr:col>85</xdr:col>
      <xdr:colOff>126364</xdr:colOff>
      <xdr:row>79</xdr:row>
      <xdr:rowOff>41551</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296328"/>
          <a:ext cx="1269" cy="1289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45378</xdr:rowOff>
    </xdr:from>
    <xdr:ext cx="378565"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899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41551</xdr:rowOff>
    </xdr:from>
    <xdr:to>
      <xdr:col>86</xdr:col>
      <xdr:colOff>25400</xdr:colOff>
      <xdr:row>79</xdr:row>
      <xdr:rowOff>41551</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61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70055</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2071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339,284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123378</xdr:rowOff>
    </xdr:from>
    <xdr:to>
      <xdr:col>86</xdr:col>
      <xdr:colOff>25400</xdr:colOff>
      <xdr:row>71</xdr:row>
      <xdr:rowOff>123378</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296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73</xdr:row>
      <xdr:rowOff>27892</xdr:rowOff>
    </xdr:from>
    <xdr:to>
      <xdr:col>85</xdr:col>
      <xdr:colOff>127000</xdr:colOff>
      <xdr:row>74</xdr:row>
      <xdr:rowOff>152235</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5481300" y="12543742"/>
          <a:ext cx="838200" cy="295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162326</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0210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12449</xdr:rowOff>
    </xdr:from>
    <xdr:to>
      <xdr:col>85</xdr:col>
      <xdr:colOff>177800</xdr:colOff>
      <xdr:row>76</xdr:row>
      <xdr:rowOff>114049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042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27892</xdr:rowOff>
    </xdr:from>
    <xdr:to>
      <xdr:col>81</xdr:col>
      <xdr:colOff>50800</xdr:colOff>
      <xdr:row>75</xdr:row>
      <xdr:rowOff>101349</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2543742"/>
          <a:ext cx="889000" cy="416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54702</xdr:rowOff>
    </xdr:from>
    <xdr:to>
      <xdr:col>81</xdr:col>
      <xdr:colOff>101600</xdr:colOff>
      <xdr:row>76</xdr:row>
      <xdr:rowOff>156302</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084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147429</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177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72800</xdr:rowOff>
    </xdr:from>
    <xdr:to>
      <xdr:col>76</xdr:col>
      <xdr:colOff>114300</xdr:colOff>
      <xdr:row>75</xdr:row>
      <xdr:rowOff>101349</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3703300" y="12931550"/>
          <a:ext cx="889000" cy="28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84519</xdr:rowOff>
    </xdr:from>
    <xdr:to>
      <xdr:col>76</xdr:col>
      <xdr:colOff>165100</xdr:colOff>
      <xdr:row>77</xdr:row>
      <xdr:rowOff>14669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114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5796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207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72800</xdr:rowOff>
    </xdr:from>
    <xdr:to>
      <xdr:col>71</xdr:col>
      <xdr:colOff>177800</xdr:colOff>
      <xdr:row>75</xdr:row>
      <xdr:rowOff>123035</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2814300" y="12931550"/>
          <a:ext cx="889000" cy="50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83348</xdr:rowOff>
    </xdr:from>
    <xdr:to>
      <xdr:col>72</xdr:col>
      <xdr:colOff>38100</xdr:colOff>
      <xdr:row>77</xdr:row>
      <xdr:rowOff>13498</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113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4625</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2062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77519</xdr:rowOff>
    </xdr:from>
    <xdr:to>
      <xdr:col>67</xdr:col>
      <xdr:colOff>101600</xdr:colOff>
      <xdr:row>77</xdr:row>
      <xdr:rowOff>7669</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107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170246</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200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101435</xdr:rowOff>
    </xdr:from>
    <xdr:to>
      <xdr:col>85</xdr:col>
      <xdr:colOff>177800</xdr:colOff>
      <xdr:row>75</xdr:row>
      <xdr:rowOff>31585</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278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124312</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2640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148542</xdr:rowOff>
    </xdr:from>
    <xdr:to>
      <xdr:col>81</xdr:col>
      <xdr:colOff>101600</xdr:colOff>
      <xdr:row>73</xdr:row>
      <xdr:rowOff>78692</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24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71</xdr:row>
      <xdr:rowOff>95219</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2268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50549</xdr:rowOff>
    </xdr:from>
    <xdr:to>
      <xdr:col>76</xdr:col>
      <xdr:colOff>165100</xdr:colOff>
      <xdr:row>75</xdr:row>
      <xdr:rowOff>152149</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2909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168676</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2684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22000</xdr:rowOff>
    </xdr:from>
    <xdr:to>
      <xdr:col>72</xdr:col>
      <xdr:colOff>38100</xdr:colOff>
      <xdr:row>75</xdr:row>
      <xdr:rowOff>123600</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288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140127</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2655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72235</xdr:rowOff>
    </xdr:from>
    <xdr:to>
      <xdr:col>67</xdr:col>
      <xdr:colOff>101600</xdr:colOff>
      <xdr:row>76</xdr:row>
      <xdr:rowOff>2384</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293098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18912</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2706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5" name="積立金グラフ枠">
          <a:extLst>
            <a:ext uri="{FF2B5EF4-FFF2-40B4-BE49-F238E27FC236}">
              <a16:creationId xmlns:a16="http://schemas.microsoft.com/office/drawing/2014/main" id="{00000000-0008-0000-0600-0000A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58925</xdr:rowOff>
    </xdr:from>
    <xdr:to>
      <xdr:col>85</xdr:col>
      <xdr:colOff>126364</xdr:colOff>
      <xdr:row>99</xdr:row>
      <xdr:rowOff>88353</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6317595" y="15660875"/>
          <a:ext cx="1269" cy="1401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92180</xdr:rowOff>
    </xdr:from>
    <xdr:ext cx="469744" cy="259045"/>
    <xdr:sp macro="" textlink="">
      <xdr:nvSpPr>
        <xdr:cNvPr id="687" name="積立金最小値テキスト">
          <a:extLst>
            <a:ext uri="{FF2B5EF4-FFF2-40B4-BE49-F238E27FC236}">
              <a16:creationId xmlns:a16="http://schemas.microsoft.com/office/drawing/2014/main" id="{00000000-0008-0000-0600-0000AF020000}"/>
            </a:ext>
          </a:extLst>
        </xdr:cNvPr>
        <xdr:cNvSpPr txBox="1"/>
      </xdr:nvSpPr>
      <xdr:spPr>
        <a:xfrm>
          <a:off x="16370300" y="170657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88353</xdr:rowOff>
    </xdr:from>
    <xdr:to>
      <xdr:col>86</xdr:col>
      <xdr:colOff>25400</xdr:colOff>
      <xdr:row>99</xdr:row>
      <xdr:rowOff>88353</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7061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5602</xdr:rowOff>
    </xdr:from>
    <xdr:ext cx="599010" cy="259045"/>
    <xdr:sp macro="" textlink="">
      <xdr:nvSpPr>
        <xdr:cNvPr id="689" name="積立金最大値テキスト">
          <a:extLst>
            <a:ext uri="{FF2B5EF4-FFF2-40B4-BE49-F238E27FC236}">
              <a16:creationId xmlns:a16="http://schemas.microsoft.com/office/drawing/2014/main" id="{00000000-0008-0000-0600-0000B1020000}"/>
            </a:ext>
          </a:extLst>
        </xdr:cNvPr>
        <xdr:cNvSpPr txBox="1"/>
      </xdr:nvSpPr>
      <xdr:spPr>
        <a:xfrm>
          <a:off x="16370300" y="15436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58925</xdr:rowOff>
    </xdr:from>
    <xdr:to>
      <xdr:col>86</xdr:col>
      <xdr:colOff>25400</xdr:colOff>
      <xdr:row>91</xdr:row>
      <xdr:rowOff>58925</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6230600" y="15660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148654</xdr:rowOff>
    </xdr:from>
    <xdr:to>
      <xdr:col>85</xdr:col>
      <xdr:colOff>127000</xdr:colOff>
      <xdr:row>98</xdr:row>
      <xdr:rowOff>152166</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a:off x="15481300" y="16950754"/>
          <a:ext cx="838200" cy="3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158993</xdr:rowOff>
    </xdr:from>
    <xdr:ext cx="534377" cy="259045"/>
    <xdr:sp macro="" textlink="">
      <xdr:nvSpPr>
        <xdr:cNvPr id="692" name="積立金平均値テキスト">
          <a:extLst>
            <a:ext uri="{FF2B5EF4-FFF2-40B4-BE49-F238E27FC236}">
              <a16:creationId xmlns:a16="http://schemas.microsoft.com/office/drawing/2014/main" id="{00000000-0008-0000-0600-0000B4020000}"/>
            </a:ext>
          </a:extLst>
        </xdr:cNvPr>
        <xdr:cNvSpPr txBox="1"/>
      </xdr:nvSpPr>
      <xdr:spPr>
        <a:xfrm>
          <a:off x="16370300" y="166181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136116</xdr:rowOff>
    </xdr:from>
    <xdr:to>
      <xdr:col>85</xdr:col>
      <xdr:colOff>177800</xdr:colOff>
      <xdr:row>98</xdr:row>
      <xdr:rowOff>66266</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6268700" y="16766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148654</xdr:rowOff>
    </xdr:from>
    <xdr:to>
      <xdr:col>81</xdr:col>
      <xdr:colOff>50800</xdr:colOff>
      <xdr:row>99</xdr:row>
      <xdr:rowOff>31990</xdr:rowOff>
    </xdr:to>
    <xdr:cxnSp macro="">
      <xdr:nvCxnSpPr>
        <xdr:cNvPr id="694" name="直線コネクタ 693">
          <a:extLst>
            <a:ext uri="{FF2B5EF4-FFF2-40B4-BE49-F238E27FC236}">
              <a16:creationId xmlns:a16="http://schemas.microsoft.com/office/drawing/2014/main" id="{00000000-0008-0000-0600-0000B6020000}"/>
            </a:ext>
          </a:extLst>
        </xdr:cNvPr>
        <xdr:cNvCxnSpPr/>
      </xdr:nvCxnSpPr>
      <xdr:spPr>
        <a:xfrm flipV="1">
          <a:off x="14592300" y="16950754"/>
          <a:ext cx="889000" cy="54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15477</xdr:rowOff>
    </xdr:from>
    <xdr:to>
      <xdr:col>81</xdr:col>
      <xdr:colOff>101600</xdr:colOff>
      <xdr:row>97</xdr:row>
      <xdr:rowOff>117077</xdr:rowOff>
    </xdr:to>
    <xdr:sp macro="" textlink="">
      <xdr:nvSpPr>
        <xdr:cNvPr id="695" name="フローチャート: 判断 694">
          <a:extLst>
            <a:ext uri="{FF2B5EF4-FFF2-40B4-BE49-F238E27FC236}">
              <a16:creationId xmlns:a16="http://schemas.microsoft.com/office/drawing/2014/main" id="{00000000-0008-0000-0600-0000B7020000}"/>
            </a:ext>
          </a:extLst>
        </xdr:cNvPr>
        <xdr:cNvSpPr/>
      </xdr:nvSpPr>
      <xdr:spPr>
        <a:xfrm>
          <a:off x="15430500" y="16646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133604</xdr:rowOff>
    </xdr:from>
    <xdr:ext cx="59901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5181795" y="16421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31990</xdr:rowOff>
    </xdr:from>
    <xdr:to>
      <xdr:col>76</xdr:col>
      <xdr:colOff>114300</xdr:colOff>
      <xdr:row>99</xdr:row>
      <xdr:rowOff>36925</xdr:rowOff>
    </xdr:to>
    <xdr:cxnSp macro="">
      <xdr:nvCxnSpPr>
        <xdr:cNvPr id="697" name="直線コネクタ 696">
          <a:extLst>
            <a:ext uri="{FF2B5EF4-FFF2-40B4-BE49-F238E27FC236}">
              <a16:creationId xmlns:a16="http://schemas.microsoft.com/office/drawing/2014/main" id="{00000000-0008-0000-0600-0000B9020000}"/>
            </a:ext>
          </a:extLst>
        </xdr:cNvPr>
        <xdr:cNvCxnSpPr/>
      </xdr:nvCxnSpPr>
      <xdr:spPr>
        <a:xfrm flipV="1">
          <a:off x="13703300" y="17005540"/>
          <a:ext cx="889000" cy="4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141700</xdr:rowOff>
    </xdr:from>
    <xdr:to>
      <xdr:col>76</xdr:col>
      <xdr:colOff>165100</xdr:colOff>
      <xdr:row>98</xdr:row>
      <xdr:rowOff>71850</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4541500" y="1677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88377</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325111" y="16547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13150</xdr:rowOff>
    </xdr:from>
    <xdr:to>
      <xdr:col>71</xdr:col>
      <xdr:colOff>177800</xdr:colOff>
      <xdr:row>99</xdr:row>
      <xdr:rowOff>36925</xdr:rowOff>
    </xdr:to>
    <xdr:cxnSp macro="">
      <xdr:nvCxnSpPr>
        <xdr:cNvPr id="700" name="直線コネクタ 699">
          <a:extLst>
            <a:ext uri="{FF2B5EF4-FFF2-40B4-BE49-F238E27FC236}">
              <a16:creationId xmlns:a16="http://schemas.microsoft.com/office/drawing/2014/main" id="{00000000-0008-0000-0600-0000BC020000}"/>
            </a:ext>
          </a:extLst>
        </xdr:cNvPr>
        <xdr:cNvCxnSpPr/>
      </xdr:nvCxnSpPr>
      <xdr:spPr>
        <a:xfrm>
          <a:off x="12814300" y="16986700"/>
          <a:ext cx="889000" cy="23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48369</xdr:rowOff>
    </xdr:from>
    <xdr:to>
      <xdr:col>72</xdr:col>
      <xdr:colOff>38100</xdr:colOff>
      <xdr:row>98</xdr:row>
      <xdr:rowOff>149969</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3652500" y="16850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166496</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3436111" y="16625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66207</xdr:rowOff>
    </xdr:from>
    <xdr:to>
      <xdr:col>67</xdr:col>
      <xdr:colOff>101600</xdr:colOff>
      <xdr:row>98</xdr:row>
      <xdr:rowOff>167807</xdr:rowOff>
    </xdr:to>
    <xdr:sp macro="" textlink="">
      <xdr:nvSpPr>
        <xdr:cNvPr id="703" name="フローチャート: 判断 702">
          <a:extLst>
            <a:ext uri="{FF2B5EF4-FFF2-40B4-BE49-F238E27FC236}">
              <a16:creationId xmlns:a16="http://schemas.microsoft.com/office/drawing/2014/main" id="{00000000-0008-0000-0600-0000BF020000}"/>
            </a:ext>
          </a:extLst>
        </xdr:cNvPr>
        <xdr:cNvSpPr/>
      </xdr:nvSpPr>
      <xdr:spPr>
        <a:xfrm>
          <a:off x="12763500" y="16868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12884</xdr:rowOff>
    </xdr:from>
    <xdr:ext cx="534377"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547111" y="16643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101366</xdr:rowOff>
    </xdr:from>
    <xdr:to>
      <xdr:col>85</xdr:col>
      <xdr:colOff>177800</xdr:colOff>
      <xdr:row>99</xdr:row>
      <xdr:rowOff>31516</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6268700" y="16903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16293</xdr:rowOff>
    </xdr:from>
    <xdr:ext cx="534377" cy="259045"/>
    <xdr:sp macro="" textlink="">
      <xdr:nvSpPr>
        <xdr:cNvPr id="711" name="積立金該当値テキスト">
          <a:extLst>
            <a:ext uri="{FF2B5EF4-FFF2-40B4-BE49-F238E27FC236}">
              <a16:creationId xmlns:a16="http://schemas.microsoft.com/office/drawing/2014/main" id="{00000000-0008-0000-0600-0000C7020000}"/>
            </a:ext>
          </a:extLst>
        </xdr:cNvPr>
        <xdr:cNvSpPr txBox="1"/>
      </xdr:nvSpPr>
      <xdr:spPr>
        <a:xfrm>
          <a:off x="16370300" y="16818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97854</xdr:rowOff>
    </xdr:from>
    <xdr:to>
      <xdr:col>81</xdr:col>
      <xdr:colOff>101600</xdr:colOff>
      <xdr:row>99</xdr:row>
      <xdr:rowOff>28004</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5430500" y="16899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19131</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5214111" y="16992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152640</xdr:rowOff>
    </xdr:from>
    <xdr:to>
      <xdr:col>76</xdr:col>
      <xdr:colOff>165100</xdr:colOff>
      <xdr:row>99</xdr:row>
      <xdr:rowOff>82790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4541500" y="1695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73917</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4325111" y="17047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157575</xdr:rowOff>
    </xdr:from>
    <xdr:to>
      <xdr:col>72</xdr:col>
      <xdr:colOff>38100</xdr:colOff>
      <xdr:row>99</xdr:row>
      <xdr:rowOff>87725</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3652500" y="16959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78852</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3436111" y="17052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133800</xdr:rowOff>
    </xdr:from>
    <xdr:to>
      <xdr:col>67</xdr:col>
      <xdr:colOff>101600</xdr:colOff>
      <xdr:row>99</xdr:row>
      <xdr:rowOff>63950</xdr:rowOff>
    </xdr:to>
    <xdr:sp macro="" textlink="">
      <xdr:nvSpPr>
        <xdr:cNvPr id="718" name="楕円 717">
          <a:extLst>
            <a:ext uri="{FF2B5EF4-FFF2-40B4-BE49-F238E27FC236}">
              <a16:creationId xmlns:a16="http://schemas.microsoft.com/office/drawing/2014/main" id="{00000000-0008-0000-0600-0000CE020000}"/>
            </a:ext>
          </a:extLst>
        </xdr:cNvPr>
        <xdr:cNvSpPr/>
      </xdr:nvSpPr>
      <xdr:spPr>
        <a:xfrm>
          <a:off x="12763500" y="1693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55077</xdr:rowOff>
    </xdr:from>
    <xdr:ext cx="534377"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2547111" y="17028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6" name="正方形/長方形 725">
          <a:extLst>
            <a:ext uri="{FF2B5EF4-FFF2-40B4-BE49-F238E27FC236}">
              <a16:creationId xmlns:a16="http://schemas.microsoft.com/office/drawing/2014/main" id="{00000000-0008-0000-0600-0000D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7" name="正方形/長方形 726">
          <a:extLst>
            <a:ext uri="{FF2B5EF4-FFF2-40B4-BE49-F238E27FC236}">
              <a16:creationId xmlns:a16="http://schemas.microsoft.com/office/drawing/2014/main" id="{00000000-0008-0000-0600-0000D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98704</xdr:rowOff>
    </xdr:from>
    <xdr:to>
      <xdr:col>116</xdr:col>
      <xdr:colOff>62864</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413654"/>
          <a:ext cx="1269" cy="13173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45381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88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98704</xdr:rowOff>
    </xdr:from>
    <xdr:to>
      <xdr:col>116</xdr:col>
      <xdr:colOff>152400</xdr:colOff>
      <xdr:row>31</xdr:row>
      <xdr:rowOff>98704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4136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44988</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3886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22111</xdr:rowOff>
    </xdr:from>
    <xdr:to>
      <xdr:col>116</xdr:col>
      <xdr:colOff>114300</xdr:colOff>
      <xdr:row>38</xdr:row>
      <xdr:rowOff>123711</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53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147688</xdr:rowOff>
    </xdr:from>
    <xdr:to>
      <xdr:col>112</xdr:col>
      <xdr:colOff>38100</xdr:colOff>
      <xdr:row>38</xdr:row>
      <xdr:rowOff>77839</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49133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94365</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266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19748</xdr:rowOff>
    </xdr:from>
    <xdr:to>
      <xdr:col>107</xdr:col>
      <xdr:colOff>101600</xdr:colOff>
      <xdr:row>38</xdr:row>
      <xdr:rowOff>121348</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534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137875</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310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29845</xdr:rowOff>
    </xdr:from>
    <xdr:to>
      <xdr:col>102</xdr:col>
      <xdr:colOff>165100</xdr:colOff>
      <xdr:row>38</xdr:row>
      <xdr:rowOff>131445</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54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147972</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320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49200</xdr:rowOff>
    </xdr:from>
    <xdr:to>
      <xdr:col>98</xdr:col>
      <xdr:colOff>38100</xdr:colOff>
      <xdr:row>38</xdr:row>
      <xdr:rowOff>150800</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56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167327</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3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貸付金グラフ枠">
          <a:extLst>
            <a:ext uri="{FF2B5EF4-FFF2-40B4-BE49-F238E27FC236}">
              <a16:creationId xmlns:a16="http://schemas.microsoft.com/office/drawing/2014/main" id="{00000000-0008-0000-06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33989</xdr:rowOff>
    </xdr:from>
    <xdr:to>
      <xdr:col>116</xdr:col>
      <xdr:colOff>62864</xdr:colOff>
      <xdr:row>59</xdr:row>
      <xdr:rowOff>98878</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flipV="1">
          <a:off x="22159595" y="8606489"/>
          <a:ext cx="1269" cy="16079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803" name="貸付金最小値テキスト">
          <a:extLst>
            <a:ext uri="{FF2B5EF4-FFF2-40B4-BE49-F238E27FC236}">
              <a16:creationId xmlns:a16="http://schemas.microsoft.com/office/drawing/2014/main" id="{00000000-0008-0000-0600-000023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152116</xdr:rowOff>
    </xdr:from>
    <xdr:ext cx="534377" cy="259045"/>
    <xdr:sp macro="" textlink="">
      <xdr:nvSpPr>
        <xdr:cNvPr id="805" name="貸付金最大値テキスト">
          <a:extLst>
            <a:ext uri="{FF2B5EF4-FFF2-40B4-BE49-F238E27FC236}">
              <a16:creationId xmlns:a16="http://schemas.microsoft.com/office/drawing/2014/main" id="{00000000-0008-0000-0600-000025030000}"/>
            </a:ext>
          </a:extLst>
        </xdr:cNvPr>
        <xdr:cNvSpPr txBox="1"/>
      </xdr:nvSpPr>
      <xdr:spPr>
        <a:xfrm>
          <a:off x="22212300" y="8381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33989</xdr:rowOff>
    </xdr:from>
    <xdr:to>
      <xdr:col>116</xdr:col>
      <xdr:colOff>152400</xdr:colOff>
      <xdr:row>50</xdr:row>
      <xdr:rowOff>33989</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22072600" y="8606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80166</xdr:rowOff>
    </xdr:from>
    <xdr:to>
      <xdr:col>116</xdr:col>
      <xdr:colOff>63500</xdr:colOff>
      <xdr:row>59</xdr:row>
      <xdr:rowOff>80689</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21323300" y="10195716"/>
          <a:ext cx="838200" cy="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116136</xdr:rowOff>
    </xdr:from>
    <xdr:ext cx="469744" cy="259045"/>
    <xdr:sp macro="" textlink="">
      <xdr:nvSpPr>
        <xdr:cNvPr id="808" name="貸付金平均値テキスト">
          <a:extLst>
            <a:ext uri="{FF2B5EF4-FFF2-40B4-BE49-F238E27FC236}">
              <a16:creationId xmlns:a16="http://schemas.microsoft.com/office/drawing/2014/main" id="{00000000-0008-0000-0600-000028030000}"/>
            </a:ext>
          </a:extLst>
        </xdr:cNvPr>
        <xdr:cNvSpPr txBox="1"/>
      </xdr:nvSpPr>
      <xdr:spPr>
        <a:xfrm>
          <a:off x="22212300" y="988878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93259</xdr:rowOff>
    </xdr:from>
    <xdr:to>
      <xdr:col>116</xdr:col>
      <xdr:colOff>114300</xdr:colOff>
      <xdr:row>59</xdr:row>
      <xdr:rowOff>23409</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2110700" y="10037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63560</xdr:rowOff>
    </xdr:from>
    <xdr:to>
      <xdr:col>111</xdr:col>
      <xdr:colOff>177800</xdr:colOff>
      <xdr:row>59</xdr:row>
      <xdr:rowOff>80689</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20434300" y="10179110"/>
          <a:ext cx="889000" cy="17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129248</xdr:rowOff>
    </xdr:from>
    <xdr:to>
      <xdr:col>112</xdr:col>
      <xdr:colOff>38100</xdr:colOff>
      <xdr:row>59</xdr:row>
      <xdr:rowOff>59398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21272500" y="10073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75925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088428" y="9848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63560</xdr:rowOff>
    </xdr:from>
    <xdr:to>
      <xdr:col>107</xdr:col>
      <xdr:colOff>50800</xdr:colOff>
      <xdr:row>59</xdr:row>
      <xdr:rowOff>64719</xdr:rowOff>
    </xdr:to>
    <xdr:cxnSp macro="">
      <xdr:nvCxnSpPr>
        <xdr:cNvPr id="813" name="直線コネクタ 812">
          <a:extLst>
            <a:ext uri="{FF2B5EF4-FFF2-40B4-BE49-F238E27FC236}">
              <a16:creationId xmlns:a16="http://schemas.microsoft.com/office/drawing/2014/main" id="{00000000-0008-0000-0600-00002D030000}"/>
            </a:ext>
          </a:extLst>
        </xdr:cNvPr>
        <xdr:cNvCxnSpPr/>
      </xdr:nvCxnSpPr>
      <xdr:spPr>
        <a:xfrm flipV="1">
          <a:off x="19545300" y="10179110"/>
          <a:ext cx="889000" cy="1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126521</xdr:rowOff>
    </xdr:from>
    <xdr:to>
      <xdr:col>107</xdr:col>
      <xdr:colOff>101600</xdr:colOff>
      <xdr:row>59</xdr:row>
      <xdr:rowOff>56671</xdr:rowOff>
    </xdr:to>
    <xdr:sp macro="" textlink="">
      <xdr:nvSpPr>
        <xdr:cNvPr id="814" name="フローチャート: 判断 813">
          <a:extLst>
            <a:ext uri="{FF2B5EF4-FFF2-40B4-BE49-F238E27FC236}">
              <a16:creationId xmlns:a16="http://schemas.microsoft.com/office/drawing/2014/main" id="{00000000-0008-0000-0600-00002E030000}"/>
            </a:ext>
          </a:extLst>
        </xdr:cNvPr>
        <xdr:cNvSpPr/>
      </xdr:nvSpPr>
      <xdr:spPr>
        <a:xfrm>
          <a:off x="20383500" y="10070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73198</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0199428" y="9845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64719</xdr:rowOff>
    </xdr:from>
    <xdr:to>
      <xdr:col>102</xdr:col>
      <xdr:colOff>114300</xdr:colOff>
      <xdr:row>59</xdr:row>
      <xdr:rowOff>65601</xdr:rowOff>
    </xdr:to>
    <xdr:cxnSp macro="">
      <xdr:nvCxnSpPr>
        <xdr:cNvPr id="816" name="直線コネクタ 815">
          <a:extLst>
            <a:ext uri="{FF2B5EF4-FFF2-40B4-BE49-F238E27FC236}">
              <a16:creationId xmlns:a16="http://schemas.microsoft.com/office/drawing/2014/main" id="{00000000-0008-0000-0600-000030030000}"/>
            </a:ext>
          </a:extLst>
        </xdr:cNvPr>
        <xdr:cNvCxnSpPr/>
      </xdr:nvCxnSpPr>
      <xdr:spPr>
        <a:xfrm flipV="1">
          <a:off x="18656300" y="10180269"/>
          <a:ext cx="889000" cy="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140629</xdr:rowOff>
    </xdr:from>
    <xdr:to>
      <xdr:col>102</xdr:col>
      <xdr:colOff>165100</xdr:colOff>
      <xdr:row>59</xdr:row>
      <xdr:rowOff>70779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9494500" y="10084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87306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10428" y="9859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112217</xdr:rowOff>
    </xdr:from>
    <xdr:to>
      <xdr:col>98</xdr:col>
      <xdr:colOff>38100</xdr:colOff>
      <xdr:row>59</xdr:row>
      <xdr:rowOff>42367</xdr:rowOff>
    </xdr:to>
    <xdr:sp macro="" textlink="">
      <xdr:nvSpPr>
        <xdr:cNvPr id="819" name="フローチャート: 判断 818">
          <a:extLst>
            <a:ext uri="{FF2B5EF4-FFF2-40B4-BE49-F238E27FC236}">
              <a16:creationId xmlns:a16="http://schemas.microsoft.com/office/drawing/2014/main" id="{00000000-0008-0000-0600-000033030000}"/>
            </a:ext>
          </a:extLst>
        </xdr:cNvPr>
        <xdr:cNvSpPr/>
      </xdr:nvSpPr>
      <xdr:spPr>
        <a:xfrm>
          <a:off x="18605500" y="10056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58894</xdr:rowOff>
    </xdr:from>
    <xdr:ext cx="469744"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421428" y="9831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29366</xdr:rowOff>
    </xdr:from>
    <xdr:to>
      <xdr:col>116</xdr:col>
      <xdr:colOff>114300</xdr:colOff>
      <xdr:row>59</xdr:row>
      <xdr:rowOff>130966</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2110700" y="10144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115743</xdr:rowOff>
    </xdr:from>
    <xdr:ext cx="469744" cy="259045"/>
    <xdr:sp macro="" textlink="">
      <xdr:nvSpPr>
        <xdr:cNvPr id="827" name="貸付金該当値テキスト">
          <a:extLst>
            <a:ext uri="{FF2B5EF4-FFF2-40B4-BE49-F238E27FC236}">
              <a16:creationId xmlns:a16="http://schemas.microsoft.com/office/drawing/2014/main" id="{00000000-0008-0000-0600-00003B030000}"/>
            </a:ext>
          </a:extLst>
        </xdr:cNvPr>
        <xdr:cNvSpPr txBox="1"/>
      </xdr:nvSpPr>
      <xdr:spPr>
        <a:xfrm>
          <a:off x="22212300" y="10059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29889</xdr:rowOff>
    </xdr:from>
    <xdr:to>
      <xdr:col>112</xdr:col>
      <xdr:colOff>38100</xdr:colOff>
      <xdr:row>59</xdr:row>
      <xdr:rowOff>131489</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1272500" y="10145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122616</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1088428" y="10238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12760</xdr:rowOff>
    </xdr:from>
    <xdr:to>
      <xdr:col>107</xdr:col>
      <xdr:colOff>101600</xdr:colOff>
      <xdr:row>59</xdr:row>
      <xdr:rowOff>114360</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20383500" y="10128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105487</xdr:rowOff>
    </xdr:from>
    <xdr:ext cx="469744"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20199428" y="10221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13919</xdr:rowOff>
    </xdr:from>
    <xdr:to>
      <xdr:col>102</xdr:col>
      <xdr:colOff>165100</xdr:colOff>
      <xdr:row>59</xdr:row>
      <xdr:rowOff>115519</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9494500" y="10129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106646</xdr:rowOff>
    </xdr:from>
    <xdr:ext cx="469744"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9310428" y="10222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14801</xdr:rowOff>
    </xdr:from>
    <xdr:to>
      <xdr:col>98</xdr:col>
      <xdr:colOff>38100</xdr:colOff>
      <xdr:row>59</xdr:row>
      <xdr:rowOff>116401</xdr:rowOff>
    </xdr:to>
    <xdr:sp macro="" textlink="">
      <xdr:nvSpPr>
        <xdr:cNvPr id="834" name="楕円 833">
          <a:extLst>
            <a:ext uri="{FF2B5EF4-FFF2-40B4-BE49-F238E27FC236}">
              <a16:creationId xmlns:a16="http://schemas.microsoft.com/office/drawing/2014/main" id="{00000000-0008-0000-0600-000042030000}"/>
            </a:ext>
          </a:extLst>
        </xdr:cNvPr>
        <xdr:cNvSpPr/>
      </xdr:nvSpPr>
      <xdr:spPr>
        <a:xfrm>
          <a:off x="18605500" y="10130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107528</xdr:rowOff>
    </xdr:from>
    <xdr:ext cx="469744"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421428" y="10223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2" name="正方形/長方形 841">
          <a:extLst>
            <a:ext uri="{FF2B5EF4-FFF2-40B4-BE49-F238E27FC236}">
              <a16:creationId xmlns:a16="http://schemas.microsoft.com/office/drawing/2014/main" id="{00000000-0008-0000-0600-00004A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3" name="正方形/長方形 842">
          <a:extLst>
            <a:ext uri="{FF2B5EF4-FFF2-40B4-BE49-F238E27FC236}">
              <a16:creationId xmlns:a16="http://schemas.microsoft.com/office/drawing/2014/main" id="{00000000-0008-0000-0600-00004B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9" name="繰出金グラフ枠">
          <a:extLst>
            <a:ext uri="{FF2B5EF4-FFF2-40B4-BE49-F238E27FC236}">
              <a16:creationId xmlns:a16="http://schemas.microsoft.com/office/drawing/2014/main" id="{00000000-0008-0000-0600-00005B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143129</xdr:rowOff>
    </xdr:from>
    <xdr:to>
      <xdr:col>116</xdr:col>
      <xdr:colOff>62864</xdr:colOff>
      <xdr:row>79</xdr:row>
      <xdr:rowOff>110503</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22159595" y="12144629"/>
          <a:ext cx="1269" cy="1510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114330</xdr:rowOff>
    </xdr:from>
    <xdr:ext cx="534377" cy="259045"/>
    <xdr:sp macro="" textlink="">
      <xdr:nvSpPr>
        <xdr:cNvPr id="861" name="繰出金最小値テキスト">
          <a:extLst>
            <a:ext uri="{FF2B5EF4-FFF2-40B4-BE49-F238E27FC236}">
              <a16:creationId xmlns:a16="http://schemas.microsoft.com/office/drawing/2014/main" id="{00000000-0008-0000-0600-00005D030000}"/>
            </a:ext>
          </a:extLst>
        </xdr:cNvPr>
        <xdr:cNvSpPr txBox="1"/>
      </xdr:nvSpPr>
      <xdr:spPr>
        <a:xfrm>
          <a:off x="22212300" y="13658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110503</xdr:rowOff>
    </xdr:from>
    <xdr:to>
      <xdr:col>116</xdr:col>
      <xdr:colOff>152400</xdr:colOff>
      <xdr:row>79</xdr:row>
      <xdr:rowOff>110503</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a:off x="22072600" y="13655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89806</xdr:rowOff>
    </xdr:from>
    <xdr:ext cx="599010" cy="259045"/>
    <xdr:sp macro="" textlink="">
      <xdr:nvSpPr>
        <xdr:cNvPr id="863" name="繰出金最大値テキスト">
          <a:extLst>
            <a:ext uri="{FF2B5EF4-FFF2-40B4-BE49-F238E27FC236}">
              <a16:creationId xmlns:a16="http://schemas.microsoft.com/office/drawing/2014/main" id="{00000000-0008-0000-0600-00005F030000}"/>
            </a:ext>
          </a:extLst>
        </xdr:cNvPr>
        <xdr:cNvSpPr txBox="1"/>
      </xdr:nvSpPr>
      <xdr:spPr>
        <a:xfrm>
          <a:off x="22212300" y="11919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143,730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143129</xdr:rowOff>
    </xdr:from>
    <xdr:to>
      <xdr:col>116</xdr:col>
      <xdr:colOff>152400</xdr:colOff>
      <xdr:row>70</xdr:row>
      <xdr:rowOff>143129</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22072600" y="12144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93993</xdr:rowOff>
    </xdr:from>
    <xdr:to>
      <xdr:col>116</xdr:col>
      <xdr:colOff>63500</xdr:colOff>
      <xdr:row>74</xdr:row>
      <xdr:rowOff>103784</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a:off x="21323300" y="12781293"/>
          <a:ext cx="838200" cy="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154627</xdr:rowOff>
    </xdr:from>
    <xdr:ext cx="534377" cy="259045"/>
    <xdr:sp macro="" textlink="">
      <xdr:nvSpPr>
        <xdr:cNvPr id="866" name="繰出金平均値テキスト">
          <a:extLst>
            <a:ext uri="{FF2B5EF4-FFF2-40B4-BE49-F238E27FC236}">
              <a16:creationId xmlns:a16="http://schemas.microsoft.com/office/drawing/2014/main" id="{00000000-0008-0000-0600-000062030000}"/>
            </a:ext>
          </a:extLst>
        </xdr:cNvPr>
        <xdr:cNvSpPr txBox="1"/>
      </xdr:nvSpPr>
      <xdr:spPr>
        <a:xfrm>
          <a:off x="22212300" y="128419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4750</xdr:rowOff>
    </xdr:from>
    <xdr:to>
      <xdr:col>116</xdr:col>
      <xdr:colOff>114300</xdr:colOff>
      <xdr:row>75</xdr:row>
      <xdr:rowOff>106350</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2110700" y="1286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93993</xdr:rowOff>
    </xdr:from>
    <xdr:to>
      <xdr:col>111</xdr:col>
      <xdr:colOff>177800</xdr:colOff>
      <xdr:row>74</xdr:row>
      <xdr:rowOff>128550</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flipV="1">
          <a:off x="20434300" y="12781293"/>
          <a:ext cx="889000" cy="3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34887</xdr:rowOff>
    </xdr:from>
    <xdr:to>
      <xdr:col>112</xdr:col>
      <xdr:colOff>38100</xdr:colOff>
      <xdr:row>75</xdr:row>
      <xdr:rowOff>136487</xdr:rowOff>
    </xdr:to>
    <xdr:sp macro="" textlink="">
      <xdr:nvSpPr>
        <xdr:cNvPr id="869" name="フローチャート: 判断 868">
          <a:extLst>
            <a:ext uri="{FF2B5EF4-FFF2-40B4-BE49-F238E27FC236}">
              <a16:creationId xmlns:a16="http://schemas.microsoft.com/office/drawing/2014/main" id="{00000000-0008-0000-0600-000065030000}"/>
            </a:ext>
          </a:extLst>
        </xdr:cNvPr>
        <xdr:cNvSpPr/>
      </xdr:nvSpPr>
      <xdr:spPr>
        <a:xfrm>
          <a:off x="21272500" y="12893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127613</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056111" y="12986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128550</xdr:rowOff>
    </xdr:from>
    <xdr:to>
      <xdr:col>107</xdr:col>
      <xdr:colOff>50800</xdr:colOff>
      <xdr:row>75</xdr:row>
      <xdr:rowOff>18276</xdr:rowOff>
    </xdr:to>
    <xdr:cxnSp macro="">
      <xdr:nvCxnSpPr>
        <xdr:cNvPr id="871" name="直線コネクタ 870">
          <a:extLst>
            <a:ext uri="{FF2B5EF4-FFF2-40B4-BE49-F238E27FC236}">
              <a16:creationId xmlns:a16="http://schemas.microsoft.com/office/drawing/2014/main" id="{00000000-0008-0000-0600-000067030000}"/>
            </a:ext>
          </a:extLst>
        </xdr:cNvPr>
        <xdr:cNvCxnSpPr/>
      </xdr:nvCxnSpPr>
      <xdr:spPr>
        <a:xfrm flipV="1">
          <a:off x="19545300" y="12815850"/>
          <a:ext cx="889000" cy="61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74511</xdr:rowOff>
    </xdr:from>
    <xdr:to>
      <xdr:col>107</xdr:col>
      <xdr:colOff>101600</xdr:colOff>
      <xdr:row>76</xdr:row>
      <xdr:rowOff>4660</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203835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167237</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0167111" y="13025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11188</xdr:rowOff>
    </xdr:from>
    <xdr:to>
      <xdr:col>102</xdr:col>
      <xdr:colOff>114300</xdr:colOff>
      <xdr:row>75</xdr:row>
      <xdr:rowOff>18276</xdr:rowOff>
    </xdr:to>
    <xdr:cxnSp macro="">
      <xdr:nvCxnSpPr>
        <xdr:cNvPr id="874" name="直線コネクタ 873">
          <a:extLst>
            <a:ext uri="{FF2B5EF4-FFF2-40B4-BE49-F238E27FC236}">
              <a16:creationId xmlns:a16="http://schemas.microsoft.com/office/drawing/2014/main" id="{00000000-0008-0000-0600-00006A030000}"/>
            </a:ext>
          </a:extLst>
        </xdr:cNvPr>
        <xdr:cNvCxnSpPr/>
      </xdr:nvCxnSpPr>
      <xdr:spPr>
        <a:xfrm>
          <a:off x="18656300" y="12869938"/>
          <a:ext cx="889000" cy="7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40805</xdr:rowOff>
    </xdr:from>
    <xdr:to>
      <xdr:col>102</xdr:col>
      <xdr:colOff>165100</xdr:colOff>
      <xdr:row>75</xdr:row>
      <xdr:rowOff>142405</xdr:rowOff>
    </xdr:to>
    <xdr:sp macro="" textlink="">
      <xdr:nvSpPr>
        <xdr:cNvPr id="875" name="フローチャート: 判断 874">
          <a:extLst>
            <a:ext uri="{FF2B5EF4-FFF2-40B4-BE49-F238E27FC236}">
              <a16:creationId xmlns:a16="http://schemas.microsoft.com/office/drawing/2014/main" id="{00000000-0008-0000-0600-00006B030000}"/>
            </a:ext>
          </a:extLst>
        </xdr:cNvPr>
        <xdr:cNvSpPr/>
      </xdr:nvSpPr>
      <xdr:spPr>
        <a:xfrm>
          <a:off x="19494500" y="1289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133532</xdr:rowOff>
    </xdr:from>
    <xdr:ext cx="534377"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278111" y="12992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38709</xdr:rowOff>
    </xdr:from>
    <xdr:to>
      <xdr:col>98</xdr:col>
      <xdr:colOff>38100</xdr:colOff>
      <xdr:row>75</xdr:row>
      <xdr:rowOff>140309</xdr:rowOff>
    </xdr:to>
    <xdr:sp macro="" textlink="">
      <xdr:nvSpPr>
        <xdr:cNvPr id="877" name="フローチャート: 判断 876">
          <a:extLst>
            <a:ext uri="{FF2B5EF4-FFF2-40B4-BE49-F238E27FC236}">
              <a16:creationId xmlns:a16="http://schemas.microsoft.com/office/drawing/2014/main" id="{00000000-0008-0000-0600-00006D030000}"/>
            </a:ext>
          </a:extLst>
        </xdr:cNvPr>
        <xdr:cNvSpPr/>
      </xdr:nvSpPr>
      <xdr:spPr>
        <a:xfrm>
          <a:off x="18605500" y="1289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131436</xdr:rowOff>
    </xdr:from>
    <xdr:ext cx="534377"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389111" y="12990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52984</xdr:rowOff>
    </xdr:from>
    <xdr:to>
      <xdr:col>116</xdr:col>
      <xdr:colOff>114300</xdr:colOff>
      <xdr:row>74</xdr:row>
      <xdr:rowOff>154584</xdr:rowOff>
    </xdr:to>
    <xdr:sp macro="" textlink="">
      <xdr:nvSpPr>
        <xdr:cNvPr id="884" name="楕円 883">
          <a:extLst>
            <a:ext uri="{FF2B5EF4-FFF2-40B4-BE49-F238E27FC236}">
              <a16:creationId xmlns:a16="http://schemas.microsoft.com/office/drawing/2014/main" id="{00000000-0008-0000-0600-000074030000}"/>
            </a:ext>
          </a:extLst>
        </xdr:cNvPr>
        <xdr:cNvSpPr/>
      </xdr:nvSpPr>
      <xdr:spPr>
        <a:xfrm>
          <a:off x="22110700" y="12740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75861</xdr:rowOff>
    </xdr:from>
    <xdr:ext cx="534377" cy="259045"/>
    <xdr:sp macro="" textlink="">
      <xdr:nvSpPr>
        <xdr:cNvPr id="885" name="繰出金該当値テキスト">
          <a:extLst>
            <a:ext uri="{FF2B5EF4-FFF2-40B4-BE49-F238E27FC236}">
              <a16:creationId xmlns:a16="http://schemas.microsoft.com/office/drawing/2014/main" id="{00000000-0008-0000-0600-000075030000}"/>
            </a:ext>
          </a:extLst>
        </xdr:cNvPr>
        <xdr:cNvSpPr txBox="1"/>
      </xdr:nvSpPr>
      <xdr:spPr>
        <a:xfrm>
          <a:off x="22212300" y="12591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43193</xdr:rowOff>
    </xdr:from>
    <xdr:to>
      <xdr:col>112</xdr:col>
      <xdr:colOff>38100</xdr:colOff>
      <xdr:row>74</xdr:row>
      <xdr:rowOff>144793</xdr:rowOff>
    </xdr:to>
    <xdr:sp macro="" textlink="">
      <xdr:nvSpPr>
        <xdr:cNvPr id="886" name="楕円 885">
          <a:extLst>
            <a:ext uri="{FF2B5EF4-FFF2-40B4-BE49-F238E27FC236}">
              <a16:creationId xmlns:a16="http://schemas.microsoft.com/office/drawing/2014/main" id="{00000000-0008-0000-0600-000076030000}"/>
            </a:ext>
          </a:extLst>
        </xdr:cNvPr>
        <xdr:cNvSpPr/>
      </xdr:nvSpPr>
      <xdr:spPr>
        <a:xfrm>
          <a:off x="21272500" y="12730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161320</xdr:rowOff>
    </xdr:from>
    <xdr:ext cx="534377"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21056111" y="12505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77750</xdr:rowOff>
    </xdr:from>
    <xdr:to>
      <xdr:col>107</xdr:col>
      <xdr:colOff>101600</xdr:colOff>
      <xdr:row>75</xdr:row>
      <xdr:rowOff>7900</xdr:rowOff>
    </xdr:to>
    <xdr:sp macro="" textlink="">
      <xdr:nvSpPr>
        <xdr:cNvPr id="888" name="楕円 887">
          <a:extLst>
            <a:ext uri="{FF2B5EF4-FFF2-40B4-BE49-F238E27FC236}">
              <a16:creationId xmlns:a16="http://schemas.microsoft.com/office/drawing/2014/main" id="{00000000-0008-0000-0600-000078030000}"/>
            </a:ext>
          </a:extLst>
        </xdr:cNvPr>
        <xdr:cNvSpPr/>
      </xdr:nvSpPr>
      <xdr:spPr>
        <a:xfrm>
          <a:off x="20383500" y="12765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24427</xdr:rowOff>
    </xdr:from>
    <xdr:ext cx="534377"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20167111" y="12540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138926</xdr:rowOff>
    </xdr:from>
    <xdr:to>
      <xdr:col>102</xdr:col>
      <xdr:colOff>165100</xdr:colOff>
      <xdr:row>75</xdr:row>
      <xdr:rowOff>69076</xdr:rowOff>
    </xdr:to>
    <xdr:sp macro="" textlink="">
      <xdr:nvSpPr>
        <xdr:cNvPr id="890" name="楕円 889">
          <a:extLst>
            <a:ext uri="{FF2B5EF4-FFF2-40B4-BE49-F238E27FC236}">
              <a16:creationId xmlns:a16="http://schemas.microsoft.com/office/drawing/2014/main" id="{00000000-0008-0000-0600-00007A030000}"/>
            </a:ext>
          </a:extLst>
        </xdr:cNvPr>
        <xdr:cNvSpPr/>
      </xdr:nvSpPr>
      <xdr:spPr>
        <a:xfrm>
          <a:off x="19494500" y="12826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85603</xdr:rowOff>
    </xdr:from>
    <xdr:ext cx="534377"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9278111" y="12601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131838</xdr:rowOff>
    </xdr:from>
    <xdr:to>
      <xdr:col>98</xdr:col>
      <xdr:colOff>38100</xdr:colOff>
      <xdr:row>75</xdr:row>
      <xdr:rowOff>61988</xdr:rowOff>
    </xdr:to>
    <xdr:sp macro="" textlink="">
      <xdr:nvSpPr>
        <xdr:cNvPr id="892" name="楕円 891">
          <a:extLst>
            <a:ext uri="{FF2B5EF4-FFF2-40B4-BE49-F238E27FC236}">
              <a16:creationId xmlns:a16="http://schemas.microsoft.com/office/drawing/2014/main" id="{00000000-0008-0000-0600-00007C030000}"/>
            </a:ext>
          </a:extLst>
        </xdr:cNvPr>
        <xdr:cNvSpPr/>
      </xdr:nvSpPr>
      <xdr:spPr>
        <a:xfrm>
          <a:off x="18605500" y="12819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78515</xdr:rowOff>
    </xdr:from>
    <xdr:ext cx="534377"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389111" y="12594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7" name="正方形/長方形 896">
          <a:extLst>
            <a:ext uri="{FF2B5EF4-FFF2-40B4-BE49-F238E27FC236}">
              <a16:creationId xmlns:a16="http://schemas.microsoft.com/office/drawing/2014/main" id="{00000000-0008-0000-0600-000081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8" name="正方形/長方形 897">
          <a:extLst>
            <a:ext uri="{FF2B5EF4-FFF2-40B4-BE49-F238E27FC236}">
              <a16:creationId xmlns:a16="http://schemas.microsoft.com/office/drawing/2014/main" id="{00000000-0008-0000-0600-000082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9" name="正方形/長方形 898">
          <a:extLst>
            <a:ext uri="{FF2B5EF4-FFF2-40B4-BE49-F238E27FC236}">
              <a16:creationId xmlns:a16="http://schemas.microsoft.com/office/drawing/2014/main" id="{00000000-0008-0000-0600-000083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900" name="正方形/長方形 899">
          <a:extLst>
            <a:ext uri="{FF2B5EF4-FFF2-40B4-BE49-F238E27FC236}">
              <a16:creationId xmlns:a16="http://schemas.microsoft.com/office/drawing/2014/main" id="{00000000-0008-0000-0600-000084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901" name="正方形/長方形 900">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8" name="前年度繰上充用金グラフ枠">
          <a:extLst>
            <a:ext uri="{FF2B5EF4-FFF2-40B4-BE49-F238E27FC236}">
              <a16:creationId xmlns:a16="http://schemas.microsoft.com/office/drawing/2014/main" id="{00000000-0008-0000-0600-00008C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10" name="前年度繰上充用金最小値テキスト">
          <a:extLst>
            <a:ext uri="{FF2B5EF4-FFF2-40B4-BE49-F238E27FC236}">
              <a16:creationId xmlns:a16="http://schemas.microsoft.com/office/drawing/2014/main" id="{00000000-0008-0000-0600-00008E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12" name="前年度繰上充用金最大値テキスト">
          <a:extLst>
            <a:ext uri="{FF2B5EF4-FFF2-40B4-BE49-F238E27FC236}">
              <a16:creationId xmlns:a16="http://schemas.microsoft.com/office/drawing/2014/main" id="{00000000-0008-0000-0600-000090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5" name="前年度繰上充用金平均値テキスト">
          <a:extLst>
            <a:ext uri="{FF2B5EF4-FFF2-40B4-BE49-F238E27FC236}">
              <a16:creationId xmlns:a16="http://schemas.microsoft.com/office/drawing/2014/main" id="{00000000-0008-0000-0600-000093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20" name="直線コネクタ 919">
          <a:extLst>
            <a:ext uri="{FF2B5EF4-FFF2-40B4-BE49-F238E27FC236}">
              <a16:creationId xmlns:a16="http://schemas.microsoft.com/office/drawing/2014/main" id="{00000000-0008-0000-0600-000098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23" name="直線コネクタ 922">
          <a:extLst>
            <a:ext uri="{FF2B5EF4-FFF2-40B4-BE49-F238E27FC236}">
              <a16:creationId xmlns:a16="http://schemas.microsoft.com/office/drawing/2014/main" id="{00000000-0008-0000-0600-00009B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24" name="フローチャート: 判断 923">
          <a:extLst>
            <a:ext uri="{FF2B5EF4-FFF2-40B4-BE49-F238E27FC236}">
              <a16:creationId xmlns:a16="http://schemas.microsoft.com/office/drawing/2014/main" id="{00000000-0008-0000-0600-00009C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6" name="フローチャート: 判断 925">
          <a:extLst>
            <a:ext uri="{FF2B5EF4-FFF2-40B4-BE49-F238E27FC236}">
              <a16:creationId xmlns:a16="http://schemas.microsoft.com/office/drawing/2014/main" id="{00000000-0008-0000-0600-00009E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34" name="前年度繰上充用金該当値テキスト">
          <a:extLst>
            <a:ext uri="{FF2B5EF4-FFF2-40B4-BE49-F238E27FC236}">
              <a16:creationId xmlns:a16="http://schemas.microsoft.com/office/drawing/2014/main" id="{00000000-0008-0000-0600-0000A6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7" name="楕円 936">
          <a:extLst>
            <a:ext uri="{FF2B5EF4-FFF2-40B4-BE49-F238E27FC236}">
              <a16:creationId xmlns:a16="http://schemas.microsoft.com/office/drawing/2014/main" id="{00000000-0008-0000-0600-0000A9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9" name="楕円 938">
          <a:extLst>
            <a:ext uri="{FF2B5EF4-FFF2-40B4-BE49-F238E27FC236}">
              <a16:creationId xmlns:a16="http://schemas.microsoft.com/office/drawing/2014/main" id="{00000000-0008-0000-0600-0000AB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41" name="楕円 940">
          <a:extLst>
            <a:ext uri="{FF2B5EF4-FFF2-40B4-BE49-F238E27FC236}">
              <a16:creationId xmlns:a16="http://schemas.microsoft.com/office/drawing/2014/main" id="{00000000-0008-0000-0600-0000AD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4" name="正方形/長方形 943">
          <a:extLst>
            <a:ext uri="{FF2B5EF4-FFF2-40B4-BE49-F238E27FC236}">
              <a16:creationId xmlns:a16="http://schemas.microsoft.com/office/drawing/2014/main" id="{00000000-0008-0000-0600-0000B0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5" name="テキスト ボックス 944">
          <a:extLst>
            <a:ext uri="{FF2B5EF4-FFF2-40B4-BE49-F238E27FC236}">
              <a16:creationId xmlns:a16="http://schemas.microsoft.com/office/drawing/2014/main" id="{00000000-0008-0000-0600-0000B1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歳出決算総額は、住民一人当たり</a:t>
          </a:r>
          <a:r>
            <a:rPr kumimoji="1" lang="en-US" altLang="ja-JP" sz="1200">
              <a:latin typeface="ＭＳ Ｐゴシック" panose="020B0600070205080204" pitchFamily="50" charset="-128"/>
              <a:ea typeface="ＭＳ Ｐゴシック" panose="020B0600070205080204" pitchFamily="50" charset="-128"/>
            </a:rPr>
            <a:t>1,153,898</a:t>
          </a:r>
          <a:r>
            <a:rPr kumimoji="1" lang="ja-JP" altLang="en-US" sz="1200">
              <a:latin typeface="ＭＳ Ｐゴシック" panose="020B0600070205080204" pitchFamily="50" charset="-128"/>
              <a:ea typeface="ＭＳ Ｐゴシック" panose="020B0600070205080204" pitchFamily="50" charset="-128"/>
            </a:rPr>
            <a:t>円となっている。</a:t>
          </a:r>
        </a:p>
        <a:p>
          <a:r>
            <a:rPr kumimoji="1" lang="ja-JP" altLang="en-US" sz="1200">
              <a:latin typeface="ＭＳ Ｐゴシック" panose="020B0600070205080204" pitchFamily="50" charset="-128"/>
              <a:ea typeface="ＭＳ Ｐゴシック" panose="020B0600070205080204" pitchFamily="50" charset="-128"/>
            </a:rPr>
            <a:t>　人件費は、住民一人当たり</a:t>
          </a:r>
          <a:r>
            <a:rPr kumimoji="1" lang="en-US" altLang="ja-JP" sz="1200">
              <a:latin typeface="ＭＳ Ｐゴシック" panose="020B0600070205080204" pitchFamily="50" charset="-128"/>
              <a:ea typeface="ＭＳ Ｐゴシック" panose="020B0600070205080204" pitchFamily="50" charset="-128"/>
            </a:rPr>
            <a:t>192,416</a:t>
          </a:r>
          <a:r>
            <a:rPr kumimoji="1" lang="ja-JP" altLang="en-US" sz="12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200">
              <a:latin typeface="ＭＳ Ｐゴシック" panose="020B0600070205080204" pitchFamily="50" charset="-128"/>
              <a:ea typeface="ＭＳ Ｐゴシック" panose="020B0600070205080204" pitchFamily="50" charset="-128"/>
            </a:rPr>
            <a:t>25,418</a:t>
          </a:r>
          <a:r>
            <a:rPr kumimoji="1" lang="ja-JP" altLang="en-US" sz="1200">
              <a:latin typeface="ＭＳ Ｐゴシック" panose="020B0600070205080204" pitchFamily="50" charset="-128"/>
              <a:ea typeface="ＭＳ Ｐゴシック" panose="020B0600070205080204" pitchFamily="50" charset="-128"/>
            </a:rPr>
            <a:t>円高い状況となっている。定員適正化計画に沿った職員数の適正化や人事評価制度の適正な運用などによる給与水準の適正化などにより、引き続き人件費の抑制に努める。</a:t>
          </a:r>
        </a:p>
        <a:p>
          <a:r>
            <a:rPr kumimoji="1" lang="ja-JP" altLang="en-US" sz="1200">
              <a:latin typeface="ＭＳ Ｐゴシック" panose="020B0600070205080204" pitchFamily="50" charset="-128"/>
              <a:ea typeface="ＭＳ Ｐゴシック" panose="020B0600070205080204" pitchFamily="50" charset="-128"/>
            </a:rPr>
            <a:t>　災害復旧事業費は、住民一人当たり</a:t>
          </a:r>
          <a:r>
            <a:rPr kumimoji="1" lang="en-US" altLang="ja-JP" sz="1200">
              <a:latin typeface="ＭＳ Ｐゴシック" panose="020B0600070205080204" pitchFamily="50" charset="-128"/>
              <a:ea typeface="ＭＳ Ｐゴシック" panose="020B0600070205080204" pitchFamily="50" charset="-128"/>
            </a:rPr>
            <a:t>29,321</a:t>
          </a:r>
          <a:r>
            <a:rPr kumimoji="1" lang="ja-JP" altLang="en-US" sz="12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200">
              <a:latin typeface="ＭＳ Ｐゴシック" panose="020B0600070205080204" pitchFamily="50" charset="-128"/>
              <a:ea typeface="ＭＳ Ｐゴシック" panose="020B0600070205080204" pitchFamily="50" charset="-128"/>
            </a:rPr>
            <a:t>14,700</a:t>
          </a:r>
          <a:r>
            <a:rPr kumimoji="1" lang="ja-JP" altLang="en-US" sz="1200">
              <a:latin typeface="ＭＳ Ｐゴシック" panose="020B0600070205080204" pitchFamily="50" charset="-128"/>
              <a:ea typeface="ＭＳ Ｐゴシック" panose="020B0600070205080204" pitchFamily="50" charset="-128"/>
            </a:rPr>
            <a:t>円高い状況となっている。これは、令和３年、４年に発生した豪雨災害により災害復旧費が大幅に増加したことに伴うもの。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公債費は、住民一人当たり</a:t>
          </a:r>
          <a:r>
            <a:rPr kumimoji="1" lang="en-US" altLang="ja-JP" sz="1200">
              <a:latin typeface="ＭＳ Ｐゴシック" panose="020B0600070205080204" pitchFamily="50" charset="-128"/>
              <a:ea typeface="ＭＳ Ｐゴシック" panose="020B0600070205080204" pitchFamily="50" charset="-128"/>
            </a:rPr>
            <a:t>196,710</a:t>
          </a:r>
          <a:r>
            <a:rPr kumimoji="1" lang="ja-JP" altLang="en-US" sz="12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200">
              <a:latin typeface="ＭＳ Ｐゴシック" panose="020B0600070205080204" pitchFamily="50" charset="-128"/>
              <a:ea typeface="ＭＳ Ｐゴシック" panose="020B0600070205080204" pitchFamily="50" charset="-128"/>
            </a:rPr>
            <a:t>66,644</a:t>
          </a:r>
          <a:r>
            <a:rPr kumimoji="1" lang="ja-JP" altLang="en-US" sz="12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年度ごろをピークに減少に転じる見込み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6,106
6,077
193.21
7,490,196
7,045,701
151,938
3,775,986
13,590,142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16002</xdr:rowOff>
    </xdr:from>
    <xdr:to>
      <xdr:col>24</xdr:col>
      <xdr:colOff>62865</xdr:colOff>
      <xdr:row>38</xdr:row>
      <xdr:rowOff>136906</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30952"/>
          <a:ext cx="1270" cy="13210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140733</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655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136906</xdr:rowOff>
    </xdr:from>
    <xdr:to>
      <xdr:col>24</xdr:col>
      <xdr:colOff>152400</xdr:colOff>
      <xdr:row>38</xdr:row>
      <xdr:rowOff>136906</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652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134129</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06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17,024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16002</xdr:rowOff>
    </xdr:from>
    <xdr:to>
      <xdr:col>24</xdr:col>
      <xdr:colOff>152400</xdr:colOff>
      <xdr:row>31</xdr:row>
      <xdr:rowOff>16002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30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153416</xdr:rowOff>
    </xdr:from>
    <xdr:to>
      <xdr:col>24</xdr:col>
      <xdr:colOff>63500</xdr:colOff>
      <xdr:row>36</xdr:row>
      <xdr:rowOff>32131</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154166"/>
          <a:ext cx="838200" cy="5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97045</xdr:rowOff>
    </xdr:from>
    <xdr:ext cx="534377"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0977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118618</xdr:rowOff>
    </xdr:from>
    <xdr:to>
      <xdr:col>24</xdr:col>
      <xdr:colOff>114300</xdr:colOff>
      <xdr:row>36</xdr:row>
      <xdr:rowOff>48768</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119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32131</xdr:rowOff>
    </xdr:from>
    <xdr:to>
      <xdr:col>19</xdr:col>
      <xdr:colOff>177800</xdr:colOff>
      <xdr:row>36</xdr:row>
      <xdr:rowOff>89027</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204331"/>
          <a:ext cx="889000" cy="56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149225</xdr:rowOff>
    </xdr:from>
    <xdr:to>
      <xdr:col>20</xdr:col>
      <xdr:colOff>38100</xdr:colOff>
      <xdr:row>36</xdr:row>
      <xdr:rowOff>79375</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4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95902</xdr:rowOff>
    </xdr:from>
    <xdr:ext cx="534377"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30111" y="5925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82677</xdr:rowOff>
    </xdr:from>
    <xdr:to>
      <xdr:col>15</xdr:col>
      <xdr:colOff>50800</xdr:colOff>
      <xdr:row>36</xdr:row>
      <xdr:rowOff>89027</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254877"/>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158750</xdr:rowOff>
    </xdr:from>
    <xdr:to>
      <xdr:col>15</xdr:col>
      <xdr:colOff>101600</xdr:colOff>
      <xdr:row>36</xdr:row>
      <xdr:rowOff>88900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105427</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41111" y="5934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82677</xdr:rowOff>
    </xdr:from>
    <xdr:to>
      <xdr:col>10</xdr:col>
      <xdr:colOff>114300</xdr:colOff>
      <xdr:row>36</xdr:row>
      <xdr:rowOff>130810</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254877"/>
          <a:ext cx="889000" cy="48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99060</xdr:rowOff>
    </xdr:from>
    <xdr:to>
      <xdr:col>10</xdr:col>
      <xdr:colOff>165100</xdr:colOff>
      <xdr:row>36</xdr:row>
      <xdr:rowOff>29210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9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45737</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52111" y="5875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107188</xdr:rowOff>
    </xdr:from>
    <xdr:to>
      <xdr:col>6</xdr:col>
      <xdr:colOff>38100</xdr:colOff>
      <xdr:row>36</xdr:row>
      <xdr:rowOff>37338</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10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53865</xdr:rowOff>
    </xdr:from>
    <xdr:ext cx="534377"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63111" y="5883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102616</xdr:rowOff>
    </xdr:from>
    <xdr:to>
      <xdr:col>24</xdr:col>
      <xdr:colOff>114300</xdr:colOff>
      <xdr:row>36</xdr:row>
      <xdr:rowOff>32766</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103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125493</xdr:rowOff>
    </xdr:from>
    <xdr:ext cx="534377"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954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152781</xdr:rowOff>
    </xdr:from>
    <xdr:to>
      <xdr:col>20</xdr:col>
      <xdr:colOff>38100</xdr:colOff>
      <xdr:row>36</xdr:row>
      <xdr:rowOff>82931</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153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74058</xdr:rowOff>
    </xdr:from>
    <xdr:ext cx="534377"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30111" y="6246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38227</xdr:rowOff>
    </xdr:from>
    <xdr:to>
      <xdr:col>15</xdr:col>
      <xdr:colOff>101600</xdr:colOff>
      <xdr:row>36</xdr:row>
      <xdr:rowOff>139827</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210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130954</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303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31877</xdr:rowOff>
    </xdr:from>
    <xdr:to>
      <xdr:col>10</xdr:col>
      <xdr:colOff>165100</xdr:colOff>
      <xdr:row>36</xdr:row>
      <xdr:rowOff>133477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04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124604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296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80010</xdr:rowOff>
    </xdr:from>
    <xdr:to>
      <xdr:col>6</xdr:col>
      <xdr:colOff>38100</xdr:colOff>
      <xdr:row>37</xdr:row>
      <xdr:rowOff>10160</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5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1287</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344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49594</xdr:rowOff>
    </xdr:from>
    <xdr:to>
      <xdr:col>24</xdr:col>
      <xdr:colOff>62865</xdr:colOff>
      <xdr:row>58</xdr:row>
      <xdr:rowOff>120031</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793544"/>
          <a:ext cx="1270" cy="12705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123858</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067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92,046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120031</xdr:rowOff>
    </xdr:from>
    <xdr:to>
      <xdr:col>24</xdr:col>
      <xdr:colOff>152400</xdr:colOff>
      <xdr:row>58</xdr:row>
      <xdr:rowOff>120031</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064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167721</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568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870,183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49594</xdr:rowOff>
    </xdr:from>
    <xdr:to>
      <xdr:col>24</xdr:col>
      <xdr:colOff>152400</xdr:colOff>
      <xdr:row>51</xdr:row>
      <xdr:rowOff>49594</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793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110920</xdr:rowOff>
    </xdr:from>
    <xdr:to>
      <xdr:col>24</xdr:col>
      <xdr:colOff>63500</xdr:colOff>
      <xdr:row>57</xdr:row>
      <xdr:rowOff>159056</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3797300" y="9883570"/>
          <a:ext cx="838200" cy="48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12606</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6138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161179</xdr:rowOff>
    </xdr:from>
    <xdr:to>
      <xdr:col>24</xdr:col>
      <xdr:colOff>114300</xdr:colOff>
      <xdr:row>57</xdr:row>
      <xdr:rowOff>91329</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762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26734</xdr:rowOff>
    </xdr:from>
    <xdr:to>
      <xdr:col>19</xdr:col>
      <xdr:colOff>177800</xdr:colOff>
      <xdr:row>57</xdr:row>
      <xdr:rowOff>159056</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908300" y="9285034"/>
          <a:ext cx="889000" cy="64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119110</xdr:rowOff>
    </xdr:from>
    <xdr:to>
      <xdr:col>20</xdr:col>
      <xdr:colOff>38100</xdr:colOff>
      <xdr:row>57</xdr:row>
      <xdr:rowOff>49260</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72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65787</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94955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26734</xdr:rowOff>
    </xdr:from>
    <xdr:to>
      <xdr:col>15</xdr:col>
      <xdr:colOff>50800</xdr:colOff>
      <xdr:row>57</xdr:row>
      <xdr:rowOff>64700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285034"/>
          <a:ext cx="889000" cy="552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9866</xdr:rowOff>
    </xdr:from>
    <xdr:to>
      <xdr:col>15</xdr:col>
      <xdr:colOff>101600</xdr:colOff>
      <xdr:row>56</xdr:row>
      <xdr:rowOff>111466</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611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102593</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970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10833</xdr:rowOff>
    </xdr:from>
    <xdr:to>
      <xdr:col>10</xdr:col>
      <xdr:colOff>114300</xdr:colOff>
      <xdr:row>57</xdr:row>
      <xdr:rowOff>64700</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9612033"/>
          <a:ext cx="889000" cy="225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74361</xdr:rowOff>
    </xdr:from>
    <xdr:to>
      <xdr:col>10</xdr:col>
      <xdr:colOff>165100</xdr:colOff>
      <xdr:row>58</xdr:row>
      <xdr:rowOff>4511</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84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167088</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9397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95855</xdr:rowOff>
    </xdr:from>
    <xdr:to>
      <xdr:col>6</xdr:col>
      <xdr:colOff>38100</xdr:colOff>
      <xdr:row>58</xdr:row>
      <xdr:rowOff>26005</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86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17132</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795" y="9961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60120</xdr:rowOff>
    </xdr:from>
    <xdr:to>
      <xdr:col>24</xdr:col>
      <xdr:colOff>114300</xdr:colOff>
      <xdr:row>57</xdr:row>
      <xdr:rowOff>161720</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83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38547</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811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108256</xdr:rowOff>
    </xdr:from>
    <xdr:to>
      <xdr:col>20</xdr:col>
      <xdr:colOff>38100</xdr:colOff>
      <xdr:row>58</xdr:row>
      <xdr:rowOff>38406</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88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29533</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973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53</xdr:row>
      <xdr:rowOff>147384</xdr:rowOff>
    </xdr:from>
    <xdr:to>
      <xdr:col>15</xdr:col>
      <xdr:colOff>101600</xdr:colOff>
      <xdr:row>54</xdr:row>
      <xdr:rowOff>77534</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234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94061</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00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13900</xdr:rowOff>
    </xdr:from>
    <xdr:to>
      <xdr:col>10</xdr:col>
      <xdr:colOff>165100</xdr:colOff>
      <xdr:row>57</xdr:row>
      <xdr:rowOff>115500</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78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132027</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561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131483</xdr:rowOff>
    </xdr:from>
    <xdr:to>
      <xdr:col>6</xdr:col>
      <xdr:colOff>38100</xdr:colOff>
      <xdr:row>56</xdr:row>
      <xdr:rowOff>61633</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561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78160</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3364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62429</xdr:rowOff>
    </xdr:from>
    <xdr:to>
      <xdr:col>24</xdr:col>
      <xdr:colOff>62865</xdr:colOff>
      <xdr:row>77</xdr:row>
      <xdr:rowOff>154952</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406829"/>
          <a:ext cx="1270" cy="949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158779</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360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154952</xdr:rowOff>
    </xdr:from>
    <xdr:to>
      <xdr:col>24</xdr:col>
      <xdr:colOff>152400</xdr:colOff>
      <xdr:row>77</xdr:row>
      <xdr:rowOff>154952</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356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9106</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2182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341,901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62429</xdr:rowOff>
    </xdr:from>
    <xdr:to>
      <xdr:col>24</xdr:col>
      <xdr:colOff>152400</xdr:colOff>
      <xdr:row>72</xdr:row>
      <xdr:rowOff>62429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406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162743</xdr:rowOff>
    </xdr:from>
    <xdr:to>
      <xdr:col>24</xdr:col>
      <xdr:colOff>63500</xdr:colOff>
      <xdr:row>74</xdr:row>
      <xdr:rowOff>116853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3797300" y="12507143"/>
          <a:ext cx="838200" cy="297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4411</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8631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226,261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25984</xdr:rowOff>
    </xdr:from>
    <xdr:to>
      <xdr:col>24</xdr:col>
      <xdr:colOff>114300</xdr:colOff>
      <xdr:row>75</xdr:row>
      <xdr:rowOff>127584</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884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115605</xdr:rowOff>
    </xdr:from>
    <xdr:to>
      <xdr:col>19</xdr:col>
      <xdr:colOff>177800</xdr:colOff>
      <xdr:row>72</xdr:row>
      <xdr:rowOff>162743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2460005"/>
          <a:ext cx="889000" cy="47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144198</xdr:rowOff>
    </xdr:from>
    <xdr:to>
      <xdr:col>20</xdr:col>
      <xdr:colOff>38100</xdr:colOff>
      <xdr:row>75</xdr:row>
      <xdr:rowOff>74348</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2831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65475</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2924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115605</xdr:rowOff>
    </xdr:from>
    <xdr:to>
      <xdr:col>15</xdr:col>
      <xdr:colOff>50800</xdr:colOff>
      <xdr:row>76</xdr:row>
      <xdr:rowOff>31924</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019300" y="12460005"/>
          <a:ext cx="889000" cy="60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127364</xdr:rowOff>
    </xdr:from>
    <xdr:to>
      <xdr:col>15</xdr:col>
      <xdr:colOff>101600</xdr:colOff>
      <xdr:row>76</xdr:row>
      <xdr:rowOff>57514</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2986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48641</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0788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15722</xdr:rowOff>
    </xdr:from>
    <xdr:to>
      <xdr:col>10</xdr:col>
      <xdr:colOff>114300</xdr:colOff>
      <xdr:row>76</xdr:row>
      <xdr:rowOff>31924</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a:off x="1130300" y="13045922"/>
          <a:ext cx="889000" cy="16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7221</xdr:rowOff>
    </xdr:from>
    <xdr:to>
      <xdr:col>10</xdr:col>
      <xdr:colOff>165100</xdr:colOff>
      <xdr:row>76</xdr:row>
      <xdr:rowOff>108821</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037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99948</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130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32747</xdr:rowOff>
    </xdr:from>
    <xdr:to>
      <xdr:col>6</xdr:col>
      <xdr:colOff>38100</xdr:colOff>
      <xdr:row>76</xdr:row>
      <xdr:rowOff>134347</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06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125474</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155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66053</xdr:rowOff>
    </xdr:from>
    <xdr:to>
      <xdr:col>24</xdr:col>
      <xdr:colOff>114300</xdr:colOff>
      <xdr:row>74</xdr:row>
      <xdr:rowOff>167653</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7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88930</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604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254,997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111943</xdr:rowOff>
    </xdr:from>
    <xdr:to>
      <xdr:col>20</xdr:col>
      <xdr:colOff>38100</xdr:colOff>
      <xdr:row>73</xdr:row>
      <xdr:rowOff>42093</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2456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58620</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231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64805</xdr:rowOff>
    </xdr:from>
    <xdr:to>
      <xdr:col>15</xdr:col>
      <xdr:colOff>101600</xdr:colOff>
      <xdr:row>72</xdr:row>
      <xdr:rowOff>166405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240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11482</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1844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152574</xdr:rowOff>
    </xdr:from>
    <xdr:to>
      <xdr:col>10</xdr:col>
      <xdr:colOff>165100</xdr:colOff>
      <xdr:row>76</xdr:row>
      <xdr:rowOff>82724</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0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99251</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786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136371</xdr:rowOff>
    </xdr:from>
    <xdr:to>
      <xdr:col>6</xdr:col>
      <xdr:colOff>38100</xdr:colOff>
      <xdr:row>76</xdr:row>
      <xdr:rowOff>66520</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299512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83048</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770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a:extLst>
            <a:ext uri="{FF2B5EF4-FFF2-40B4-BE49-F238E27FC236}">
              <a16:creationId xmlns:a16="http://schemas.microsoft.com/office/drawing/2014/main" id="{00000000-0008-0000-07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160534</xdr:rowOff>
    </xdr:from>
    <xdr:to>
      <xdr:col>24</xdr:col>
      <xdr:colOff>62865</xdr:colOff>
      <xdr:row>97</xdr:row>
      <xdr:rowOff>133967</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flipV="1">
          <a:off x="4633595" y="15591034"/>
          <a:ext cx="1270" cy="1173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137794</xdr:rowOff>
    </xdr:from>
    <xdr:ext cx="534377" cy="259045"/>
    <xdr:sp macro="" textlink="">
      <xdr:nvSpPr>
        <xdr:cNvPr id="227" name="衛生費最小値テキスト">
          <a:extLst>
            <a:ext uri="{FF2B5EF4-FFF2-40B4-BE49-F238E27FC236}">
              <a16:creationId xmlns:a16="http://schemas.microsoft.com/office/drawing/2014/main" id="{00000000-0008-0000-0700-0000E3000000}"/>
            </a:ext>
          </a:extLst>
        </xdr:cNvPr>
        <xdr:cNvSpPr txBox="1"/>
      </xdr:nvSpPr>
      <xdr:spPr>
        <a:xfrm>
          <a:off x="4686300" y="16768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133967</xdr:rowOff>
    </xdr:from>
    <xdr:to>
      <xdr:col>24</xdr:col>
      <xdr:colOff>152400</xdr:colOff>
      <xdr:row>97</xdr:row>
      <xdr:rowOff>133967</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6764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107211</xdr:rowOff>
    </xdr:from>
    <xdr:ext cx="599010" cy="259045"/>
    <xdr:sp macro="" textlink="">
      <xdr:nvSpPr>
        <xdr:cNvPr id="229" name="衛生費最大値テキスト">
          <a:extLst>
            <a:ext uri="{FF2B5EF4-FFF2-40B4-BE49-F238E27FC236}">
              <a16:creationId xmlns:a16="http://schemas.microsoft.com/office/drawing/2014/main" id="{00000000-0008-0000-0700-0000E5000000}"/>
            </a:ext>
          </a:extLst>
        </xdr:cNvPr>
        <xdr:cNvSpPr txBox="1"/>
      </xdr:nvSpPr>
      <xdr:spPr>
        <a:xfrm>
          <a:off x="4686300" y="15366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295,443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160534</xdr:rowOff>
    </xdr:from>
    <xdr:to>
      <xdr:col>24</xdr:col>
      <xdr:colOff>152400</xdr:colOff>
      <xdr:row>90</xdr:row>
      <xdr:rowOff>160534</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5591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101899</xdr:rowOff>
    </xdr:from>
    <xdr:to>
      <xdr:col>24</xdr:col>
      <xdr:colOff>63500</xdr:colOff>
      <xdr:row>97</xdr:row>
      <xdr:rowOff>2087</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3797300" y="16561099"/>
          <a:ext cx="838200" cy="71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135630</xdr:rowOff>
    </xdr:from>
    <xdr:ext cx="599010" cy="259045"/>
    <xdr:sp macro="" textlink="">
      <xdr:nvSpPr>
        <xdr:cNvPr id="232" name="衛生費平均値テキスト">
          <a:extLst>
            <a:ext uri="{FF2B5EF4-FFF2-40B4-BE49-F238E27FC236}">
              <a16:creationId xmlns:a16="http://schemas.microsoft.com/office/drawing/2014/main" id="{00000000-0008-0000-0700-0000E8000000}"/>
            </a:ext>
          </a:extLst>
        </xdr:cNvPr>
        <xdr:cNvSpPr txBox="1"/>
      </xdr:nvSpPr>
      <xdr:spPr>
        <a:xfrm>
          <a:off x="4686300" y="162519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112753</xdr:rowOff>
    </xdr:from>
    <xdr:to>
      <xdr:col>24</xdr:col>
      <xdr:colOff>114300</xdr:colOff>
      <xdr:row>96</xdr:row>
      <xdr:rowOff>42903</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4584700" y="16400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101899</xdr:rowOff>
    </xdr:from>
    <xdr:to>
      <xdr:col>19</xdr:col>
      <xdr:colOff>177800</xdr:colOff>
      <xdr:row>97</xdr:row>
      <xdr:rowOff>5891</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2908300" y="16561099"/>
          <a:ext cx="889000" cy="75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118969</xdr:rowOff>
    </xdr:from>
    <xdr:to>
      <xdr:col>20</xdr:col>
      <xdr:colOff>38100</xdr:colOff>
      <xdr:row>96</xdr:row>
      <xdr:rowOff>49119</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3746500" y="16406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65646</xdr:rowOff>
    </xdr:from>
    <xdr:ext cx="599010" cy="259045"/>
    <xdr:sp macro="" textlink="">
      <xdr:nvSpPr>
        <xdr:cNvPr id="236" name="テキスト ボックス 235">
          <a:extLst>
            <a:ext uri="{FF2B5EF4-FFF2-40B4-BE49-F238E27FC236}">
              <a16:creationId xmlns:a16="http://schemas.microsoft.com/office/drawing/2014/main" id="{00000000-0008-0000-0700-0000EC000000}"/>
            </a:ext>
          </a:extLst>
        </xdr:cNvPr>
        <xdr:cNvSpPr txBox="1"/>
      </xdr:nvSpPr>
      <xdr:spPr>
        <a:xfrm>
          <a:off x="3497795" y="16181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5891</xdr:rowOff>
    </xdr:from>
    <xdr:to>
      <xdr:col>15</xdr:col>
      <xdr:colOff>50800</xdr:colOff>
      <xdr:row>97</xdr:row>
      <xdr:rowOff>44315</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2019300" y="16636541"/>
          <a:ext cx="889000" cy="38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11354</xdr:rowOff>
    </xdr:from>
    <xdr:to>
      <xdr:col>15</xdr:col>
      <xdr:colOff>101600</xdr:colOff>
      <xdr:row>96</xdr:row>
      <xdr:rowOff>112954</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2857500" y="1647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129481</xdr:rowOff>
    </xdr:from>
    <xdr:ext cx="534377" cy="259045"/>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2641111" y="1624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32322</xdr:rowOff>
    </xdr:from>
    <xdr:to>
      <xdr:col>10</xdr:col>
      <xdr:colOff>114300</xdr:colOff>
      <xdr:row>97</xdr:row>
      <xdr:rowOff>44315</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a:off x="1130300" y="16662972"/>
          <a:ext cx="889000" cy="11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29756</xdr:rowOff>
    </xdr:from>
    <xdr:to>
      <xdr:col>10</xdr:col>
      <xdr:colOff>165100</xdr:colOff>
      <xdr:row>96</xdr:row>
      <xdr:rowOff>131356</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968500" y="16488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147883</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1752111" y="16264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52643</xdr:rowOff>
    </xdr:from>
    <xdr:to>
      <xdr:col>6</xdr:col>
      <xdr:colOff>38100</xdr:colOff>
      <xdr:row>96</xdr:row>
      <xdr:rowOff>154243</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079500" y="1651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170770</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863111" y="1628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122737</xdr:rowOff>
    </xdr:from>
    <xdr:to>
      <xdr:col>24</xdr:col>
      <xdr:colOff>114300</xdr:colOff>
      <xdr:row>97</xdr:row>
      <xdr:rowOff>52887</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4584700" y="16581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101164</xdr:rowOff>
    </xdr:from>
    <xdr:ext cx="534377" cy="259045"/>
    <xdr:sp macro="" textlink="">
      <xdr:nvSpPr>
        <xdr:cNvPr id="251" name="衛生費該当値テキスト">
          <a:extLst>
            <a:ext uri="{FF2B5EF4-FFF2-40B4-BE49-F238E27FC236}">
              <a16:creationId xmlns:a16="http://schemas.microsoft.com/office/drawing/2014/main" id="{00000000-0008-0000-0700-0000FB000000}"/>
            </a:ext>
          </a:extLst>
        </xdr:cNvPr>
        <xdr:cNvSpPr txBox="1"/>
      </xdr:nvSpPr>
      <xdr:spPr>
        <a:xfrm>
          <a:off x="4686300" y="16560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51099</xdr:rowOff>
    </xdr:from>
    <xdr:to>
      <xdr:col>20</xdr:col>
      <xdr:colOff>38100</xdr:colOff>
      <xdr:row>96</xdr:row>
      <xdr:rowOff>152699</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3746500" y="16510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143826</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3530111" y="16603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126541</xdr:rowOff>
    </xdr:from>
    <xdr:to>
      <xdr:col>15</xdr:col>
      <xdr:colOff>101600</xdr:colOff>
      <xdr:row>97</xdr:row>
      <xdr:rowOff>56691</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2857500" y="16585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47818</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2641111" y="16678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164965</xdr:rowOff>
    </xdr:from>
    <xdr:to>
      <xdr:col>10</xdr:col>
      <xdr:colOff>165100</xdr:colOff>
      <xdr:row>97</xdr:row>
      <xdr:rowOff>95115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968500" y="16624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86242</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1752111" y="16716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152972</xdr:rowOff>
    </xdr:from>
    <xdr:to>
      <xdr:col>6</xdr:col>
      <xdr:colOff>38100</xdr:colOff>
      <xdr:row>97</xdr:row>
      <xdr:rowOff>83122</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079500" y="1661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74249</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863111" y="16704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7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7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156682</xdr:rowOff>
    </xdr:from>
    <xdr:to>
      <xdr:col>54</xdr:col>
      <xdr:colOff>189865</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300182"/>
          <a:ext cx="1270" cy="14852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103359</xdr:rowOff>
    </xdr:from>
    <xdr:ext cx="469744" cy="259045"/>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0754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156682</xdr:rowOff>
    </xdr:from>
    <xdr:to>
      <xdr:col>55</xdr:col>
      <xdr:colOff>88900</xdr:colOff>
      <xdr:row>30</xdr:row>
      <xdr:rowOff>156682</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300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86305</xdr:rowOff>
    </xdr:from>
    <xdr:ext cx="378565" cy="259045"/>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42995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63427</xdr:rowOff>
    </xdr:from>
    <xdr:to>
      <xdr:col>55</xdr:col>
      <xdr:colOff>50800</xdr:colOff>
      <xdr:row>38</xdr:row>
      <xdr:rowOff>165027</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785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84981</xdr:rowOff>
    </xdr:from>
    <xdr:to>
      <xdr:col>50</xdr:col>
      <xdr:colOff>165100</xdr:colOff>
      <xdr:row>39</xdr:row>
      <xdr:rowOff>15131</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600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31658</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17" y="63753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85961</xdr:rowOff>
    </xdr:from>
    <xdr:to>
      <xdr:col>46</xdr:col>
      <xdr:colOff>38100</xdr:colOff>
      <xdr:row>39</xdr:row>
      <xdr:rowOff>16111</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601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32638</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17" y="63762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53957</xdr:rowOff>
    </xdr:from>
    <xdr:to>
      <xdr:col>41</xdr:col>
      <xdr:colOff>101600</xdr:colOff>
      <xdr:row>38</xdr:row>
      <xdr:rowOff>155557</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569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634</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17" y="63442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48732</xdr:rowOff>
    </xdr:from>
    <xdr:to>
      <xdr:col>36</xdr:col>
      <xdr:colOff>165100</xdr:colOff>
      <xdr:row>38</xdr:row>
      <xdr:rowOff>150332</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56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166859</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17" y="63390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45350</xdr:rowOff>
    </xdr:from>
    <xdr:to>
      <xdr:col>54</xdr:col>
      <xdr:colOff>189865</xdr:colOff>
      <xdr:row>59</xdr:row>
      <xdr:rowOff>42059</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617850"/>
          <a:ext cx="1270" cy="1539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45886</xdr:rowOff>
    </xdr:from>
    <xdr:ext cx="534377"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1614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42059</xdr:rowOff>
    </xdr:from>
    <xdr:to>
      <xdr:col>55</xdr:col>
      <xdr:colOff>88900</xdr:colOff>
      <xdr:row>59</xdr:row>
      <xdr:rowOff>42059</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157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163477</xdr:rowOff>
    </xdr:from>
    <xdr:ext cx="599010"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393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488,891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45350</xdr:rowOff>
    </xdr:from>
    <xdr:to>
      <xdr:col>55</xdr:col>
      <xdr:colOff>88900</xdr:colOff>
      <xdr:row>50</xdr:row>
      <xdr:rowOff>45350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617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58048</xdr:rowOff>
    </xdr:from>
    <xdr:to>
      <xdr:col>55</xdr:col>
      <xdr:colOff>0</xdr:colOff>
      <xdr:row>58</xdr:row>
      <xdr:rowOff>64801</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9639300" y="10002148"/>
          <a:ext cx="838200" cy="6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32812</xdr:rowOff>
    </xdr:from>
    <xdr:ext cx="599010"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63401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9935</xdr:rowOff>
    </xdr:from>
    <xdr:to>
      <xdr:col>55</xdr:col>
      <xdr:colOff>50800</xdr:colOff>
      <xdr:row>57</xdr:row>
      <xdr:rowOff>111535</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78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64033</xdr:rowOff>
    </xdr:from>
    <xdr:to>
      <xdr:col>50</xdr:col>
      <xdr:colOff>114300</xdr:colOff>
      <xdr:row>58</xdr:row>
      <xdr:rowOff>64801</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8750300" y="10008133"/>
          <a:ext cx="889000" cy="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40887</xdr:rowOff>
    </xdr:from>
    <xdr:to>
      <xdr:col>50</xdr:col>
      <xdr:colOff>165100</xdr:colOff>
      <xdr:row>57</xdr:row>
      <xdr:rowOff>142487</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813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159014</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39795" y="9588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64033</xdr:rowOff>
    </xdr:from>
    <xdr:to>
      <xdr:col>45</xdr:col>
      <xdr:colOff>177800</xdr:colOff>
      <xdr:row>58</xdr:row>
      <xdr:rowOff>115688</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10008133"/>
          <a:ext cx="889000" cy="51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62719</xdr:rowOff>
    </xdr:from>
    <xdr:to>
      <xdr:col>46</xdr:col>
      <xdr:colOff>38100</xdr:colOff>
      <xdr:row>57</xdr:row>
      <xdr:rowOff>164319</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9396</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50795" y="9610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39946</xdr:rowOff>
    </xdr:from>
    <xdr:to>
      <xdr:col>41</xdr:col>
      <xdr:colOff>50800</xdr:colOff>
      <xdr:row>58</xdr:row>
      <xdr:rowOff>115688</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6972300" y="9984046"/>
          <a:ext cx="889000" cy="75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46675</xdr:rowOff>
    </xdr:from>
    <xdr:to>
      <xdr:col>41</xdr:col>
      <xdr:colOff>101600</xdr:colOff>
      <xdr:row>57</xdr:row>
      <xdr:rowOff>148275</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19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164802</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61795" y="9594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66049</xdr:rowOff>
    </xdr:from>
    <xdr:to>
      <xdr:col>36</xdr:col>
      <xdr:colOff>165100</xdr:colOff>
      <xdr:row>57</xdr:row>
      <xdr:rowOff>167649</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838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12726</xdr:rowOff>
    </xdr:from>
    <xdr:ext cx="534377"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705111" y="9613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7248</xdr:rowOff>
    </xdr:from>
    <xdr:to>
      <xdr:col>55</xdr:col>
      <xdr:colOff>50800</xdr:colOff>
      <xdr:row>58</xdr:row>
      <xdr:rowOff>108848</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951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157125</xdr:rowOff>
    </xdr:from>
    <xdr:ext cx="534377"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929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14001</xdr:rowOff>
    </xdr:from>
    <xdr:to>
      <xdr:col>50</xdr:col>
      <xdr:colOff>165100</xdr:colOff>
      <xdr:row>58</xdr:row>
      <xdr:rowOff>115601</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9958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106728</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72111" y="10050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13233</xdr:rowOff>
    </xdr:from>
    <xdr:to>
      <xdr:col>46</xdr:col>
      <xdr:colOff>38100</xdr:colOff>
      <xdr:row>58</xdr:row>
      <xdr:rowOff>114833</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957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105960</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83111" y="10050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64888</xdr:rowOff>
    </xdr:from>
    <xdr:to>
      <xdr:col>41</xdr:col>
      <xdr:colOff>101600</xdr:colOff>
      <xdr:row>58</xdr:row>
      <xdr:rowOff>166488</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10008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157615</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10101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160596</xdr:rowOff>
    </xdr:from>
    <xdr:to>
      <xdr:col>36</xdr:col>
      <xdr:colOff>165100</xdr:colOff>
      <xdr:row>58</xdr:row>
      <xdr:rowOff>90746</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9933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81873</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1002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a:extLst>
            <a:ext uri="{FF2B5EF4-FFF2-40B4-BE49-F238E27FC236}">
              <a16:creationId xmlns:a16="http://schemas.microsoft.com/office/drawing/2014/main" id="{00000000-0008-0000-07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13037</xdr:rowOff>
    </xdr:from>
    <xdr:to>
      <xdr:col>54</xdr:col>
      <xdr:colOff>189865</xdr:colOff>
      <xdr:row>78</xdr:row>
      <xdr:rowOff>109187</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10475595" y="12185987"/>
          <a:ext cx="1270" cy="1296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113014</xdr:rowOff>
    </xdr:from>
    <xdr:ext cx="469744" cy="259045"/>
    <xdr:sp macro="" textlink="">
      <xdr:nvSpPr>
        <xdr:cNvPr id="400" name="商工費最小値テキスト">
          <a:extLst>
            <a:ext uri="{FF2B5EF4-FFF2-40B4-BE49-F238E27FC236}">
              <a16:creationId xmlns:a16="http://schemas.microsoft.com/office/drawing/2014/main" id="{00000000-0008-0000-0700-000090010000}"/>
            </a:ext>
          </a:extLst>
        </xdr:cNvPr>
        <xdr:cNvSpPr txBox="1"/>
      </xdr:nvSpPr>
      <xdr:spPr>
        <a:xfrm>
          <a:off x="10528300" y="13486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109187</xdr:rowOff>
    </xdr:from>
    <xdr:to>
      <xdr:col>55</xdr:col>
      <xdr:colOff>88900</xdr:colOff>
      <xdr:row>78</xdr:row>
      <xdr:rowOff>109187</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3482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131164</xdr:rowOff>
    </xdr:from>
    <xdr:ext cx="599010" cy="259045"/>
    <xdr:sp macro="" textlink="">
      <xdr:nvSpPr>
        <xdr:cNvPr id="402" name="商工費最大値テキスト">
          <a:extLst>
            <a:ext uri="{FF2B5EF4-FFF2-40B4-BE49-F238E27FC236}">
              <a16:creationId xmlns:a16="http://schemas.microsoft.com/office/drawing/2014/main" id="{00000000-0008-0000-0700-000092010000}"/>
            </a:ext>
          </a:extLst>
        </xdr:cNvPr>
        <xdr:cNvSpPr txBox="1"/>
      </xdr:nvSpPr>
      <xdr:spPr>
        <a:xfrm>
          <a:off x="10528300" y="11961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290,204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13037</xdr:rowOff>
    </xdr:from>
    <xdr:to>
      <xdr:col>55</xdr:col>
      <xdr:colOff>88900</xdr:colOff>
      <xdr:row>71</xdr:row>
      <xdr:rowOff>13037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2185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165061</xdr:rowOff>
    </xdr:from>
    <xdr:to>
      <xdr:col>55</xdr:col>
      <xdr:colOff>0</xdr:colOff>
      <xdr:row>77</xdr:row>
      <xdr:rowOff>147262</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9639300" y="13195261"/>
          <a:ext cx="838200" cy="15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20559</xdr:rowOff>
    </xdr:from>
    <xdr:ext cx="534377" cy="259045"/>
    <xdr:sp macro="" textlink="">
      <xdr:nvSpPr>
        <xdr:cNvPr id="405" name="商工費平均値テキスト">
          <a:extLst>
            <a:ext uri="{FF2B5EF4-FFF2-40B4-BE49-F238E27FC236}">
              <a16:creationId xmlns:a16="http://schemas.microsoft.com/office/drawing/2014/main" id="{00000000-0008-0000-0700-000095010000}"/>
            </a:ext>
          </a:extLst>
        </xdr:cNvPr>
        <xdr:cNvSpPr txBox="1"/>
      </xdr:nvSpPr>
      <xdr:spPr>
        <a:xfrm>
          <a:off x="10528300" y="132222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42132</xdr:rowOff>
    </xdr:from>
    <xdr:to>
      <xdr:col>55</xdr:col>
      <xdr:colOff>50800</xdr:colOff>
      <xdr:row>77</xdr:row>
      <xdr:rowOff>143732</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10426700" y="1324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142735</xdr:rowOff>
    </xdr:from>
    <xdr:to>
      <xdr:col>50</xdr:col>
      <xdr:colOff>114300</xdr:colOff>
      <xdr:row>77</xdr:row>
      <xdr:rowOff>147262</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8750300" y="13344385"/>
          <a:ext cx="889000" cy="4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65565</xdr:rowOff>
    </xdr:from>
    <xdr:to>
      <xdr:col>50</xdr:col>
      <xdr:colOff>165100</xdr:colOff>
      <xdr:row>77</xdr:row>
      <xdr:rowOff>167165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9588500" y="1326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12242</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372111" y="1304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142735</xdr:rowOff>
    </xdr:from>
    <xdr:to>
      <xdr:col>45</xdr:col>
      <xdr:colOff>177800</xdr:colOff>
      <xdr:row>78</xdr:row>
      <xdr:rowOff>73561</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7861300" y="13344385"/>
          <a:ext cx="889000" cy="102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45901</xdr:rowOff>
    </xdr:from>
    <xdr:to>
      <xdr:col>46</xdr:col>
      <xdr:colOff>38100</xdr:colOff>
      <xdr:row>77</xdr:row>
      <xdr:rowOff>147501</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8699500" y="13247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164028</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483111" y="1302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69588</xdr:rowOff>
    </xdr:from>
    <xdr:to>
      <xdr:col>41</xdr:col>
      <xdr:colOff>50800</xdr:colOff>
      <xdr:row>78</xdr:row>
      <xdr:rowOff>73561</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a:off x="6972300" y="13442688"/>
          <a:ext cx="889000" cy="3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132069</xdr:rowOff>
    </xdr:from>
    <xdr:to>
      <xdr:col>41</xdr:col>
      <xdr:colOff>101600</xdr:colOff>
      <xdr:row>78</xdr:row>
      <xdr:rowOff>62219</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7810500" y="13333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78746</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594111" y="13108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134012</xdr:rowOff>
    </xdr:from>
    <xdr:to>
      <xdr:col>36</xdr:col>
      <xdr:colOff>165100</xdr:colOff>
      <xdr:row>78</xdr:row>
      <xdr:rowOff>64162</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6921500" y="13335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80689</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6705111" y="13110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114261</xdr:rowOff>
    </xdr:from>
    <xdr:to>
      <xdr:col>55</xdr:col>
      <xdr:colOff>50800</xdr:colOff>
      <xdr:row>77</xdr:row>
      <xdr:rowOff>44411</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10426700" y="13144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137138</xdr:rowOff>
    </xdr:from>
    <xdr:ext cx="534377" cy="259045"/>
    <xdr:sp macro="" textlink="">
      <xdr:nvSpPr>
        <xdr:cNvPr id="424" name="商工費該当値テキスト">
          <a:extLst>
            <a:ext uri="{FF2B5EF4-FFF2-40B4-BE49-F238E27FC236}">
              <a16:creationId xmlns:a16="http://schemas.microsoft.com/office/drawing/2014/main" id="{00000000-0008-0000-0700-0000A8010000}"/>
            </a:ext>
          </a:extLst>
        </xdr:cNvPr>
        <xdr:cNvSpPr txBox="1"/>
      </xdr:nvSpPr>
      <xdr:spPr>
        <a:xfrm>
          <a:off x="10528300" y="12995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96462</xdr:rowOff>
    </xdr:from>
    <xdr:to>
      <xdr:col>50</xdr:col>
      <xdr:colOff>165100</xdr:colOff>
      <xdr:row>78</xdr:row>
      <xdr:rowOff>26612</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9588500" y="1329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17739</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9372111" y="1339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91935</xdr:rowOff>
    </xdr:from>
    <xdr:to>
      <xdr:col>46</xdr:col>
      <xdr:colOff>38100</xdr:colOff>
      <xdr:row>78</xdr:row>
      <xdr:rowOff>22085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8699500" y="1329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13212</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8483111" y="1338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22761</xdr:rowOff>
    </xdr:from>
    <xdr:to>
      <xdr:col>41</xdr:col>
      <xdr:colOff>101600</xdr:colOff>
      <xdr:row>78</xdr:row>
      <xdr:rowOff>124361</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7810500" y="13395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115488</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7594111" y="13488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18788</xdr:rowOff>
    </xdr:from>
    <xdr:to>
      <xdr:col>36</xdr:col>
      <xdr:colOff>165100</xdr:colOff>
      <xdr:row>78</xdr:row>
      <xdr:rowOff>120388</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6921500" y="13391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111515</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6705111" y="13484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73677</xdr:rowOff>
    </xdr:from>
    <xdr:ext cx="53129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72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147084</xdr:rowOff>
    </xdr:from>
    <xdr:to>
      <xdr:col>54</xdr:col>
      <xdr:colOff>189865</xdr:colOff>
      <xdr:row>99</xdr:row>
      <xdr:rowOff>137849</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749034"/>
          <a:ext cx="1270" cy="1362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141676</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115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137849</xdr:rowOff>
    </xdr:from>
    <xdr:to>
      <xdr:col>55</xdr:col>
      <xdr:colOff>88900</xdr:colOff>
      <xdr:row>99</xdr:row>
      <xdr:rowOff>137849</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111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93761</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524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216,531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147084</xdr:rowOff>
    </xdr:from>
    <xdr:to>
      <xdr:col>55</xdr:col>
      <xdr:colOff>88900</xdr:colOff>
      <xdr:row>91</xdr:row>
      <xdr:rowOff>147084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749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59134</xdr:rowOff>
    </xdr:from>
    <xdr:to>
      <xdr:col>55</xdr:col>
      <xdr:colOff>0</xdr:colOff>
      <xdr:row>97</xdr:row>
      <xdr:rowOff>90452</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689784"/>
          <a:ext cx="838200" cy="31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85306</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3730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62429</xdr:rowOff>
    </xdr:from>
    <xdr:to>
      <xdr:col>55</xdr:col>
      <xdr:colOff>50800</xdr:colOff>
      <xdr:row>96</xdr:row>
      <xdr:rowOff>164029</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5216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90452</xdr:rowOff>
    </xdr:from>
    <xdr:to>
      <xdr:col>50</xdr:col>
      <xdr:colOff>114300</xdr:colOff>
      <xdr:row>98</xdr:row>
      <xdr:rowOff>35816</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721102"/>
          <a:ext cx="889000" cy="116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88778</xdr:rowOff>
    </xdr:from>
    <xdr:to>
      <xdr:col>50</xdr:col>
      <xdr:colOff>165100</xdr:colOff>
      <xdr:row>97</xdr:row>
      <xdr:rowOff>18928</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547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35455</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323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103932</xdr:rowOff>
    </xdr:from>
    <xdr:to>
      <xdr:col>45</xdr:col>
      <xdr:colOff>177800</xdr:colOff>
      <xdr:row>98</xdr:row>
      <xdr:rowOff>35816</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7861300" y="16563132"/>
          <a:ext cx="889000" cy="274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128174</xdr:rowOff>
    </xdr:from>
    <xdr:to>
      <xdr:col>46</xdr:col>
      <xdr:colOff>38100</xdr:colOff>
      <xdr:row>97</xdr:row>
      <xdr:rowOff>58324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587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74851</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83111" y="16362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103932</xdr:rowOff>
    </xdr:from>
    <xdr:to>
      <xdr:col>41</xdr:col>
      <xdr:colOff>50800</xdr:colOff>
      <xdr:row>98</xdr:row>
      <xdr:rowOff>21231</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563132"/>
          <a:ext cx="889000" cy="260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140244</xdr:rowOff>
    </xdr:from>
    <xdr:to>
      <xdr:col>41</xdr:col>
      <xdr:colOff>101600</xdr:colOff>
      <xdr:row>97</xdr:row>
      <xdr:rowOff>70394</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599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61521</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94111" y="16692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158555</xdr:rowOff>
    </xdr:from>
    <xdr:to>
      <xdr:col>36</xdr:col>
      <xdr:colOff>165100</xdr:colOff>
      <xdr:row>97</xdr:row>
      <xdr:rowOff>88705</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617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105232</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05111" y="16392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8334</xdr:rowOff>
    </xdr:from>
    <xdr:to>
      <xdr:col>55</xdr:col>
      <xdr:colOff>50800</xdr:colOff>
      <xdr:row>97</xdr:row>
      <xdr:rowOff>109934</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638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158211</xdr:rowOff>
    </xdr:from>
    <xdr:ext cx="534377"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617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39652</xdr:rowOff>
    </xdr:from>
    <xdr:to>
      <xdr:col>50</xdr:col>
      <xdr:colOff>165100</xdr:colOff>
      <xdr:row>97</xdr:row>
      <xdr:rowOff>141252</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670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132379</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763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156466</xdr:rowOff>
    </xdr:from>
    <xdr:to>
      <xdr:col>46</xdr:col>
      <xdr:colOff>38100</xdr:colOff>
      <xdr:row>98</xdr:row>
      <xdr:rowOff>86616</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787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77743</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879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53132</xdr:rowOff>
    </xdr:from>
    <xdr:to>
      <xdr:col>41</xdr:col>
      <xdr:colOff>101600</xdr:colOff>
      <xdr:row>96</xdr:row>
      <xdr:rowOff>154732</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512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171259</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287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141881</xdr:rowOff>
    </xdr:from>
    <xdr:to>
      <xdr:col>36</xdr:col>
      <xdr:colOff>165100</xdr:colOff>
      <xdr:row>98</xdr:row>
      <xdr:rowOff>72031</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72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63158</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865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消防費グラフ枠">
          <a:extLst>
            <a:ext uri="{FF2B5EF4-FFF2-40B4-BE49-F238E27FC236}">
              <a16:creationId xmlns:a16="http://schemas.microsoft.com/office/drawing/2014/main" id="{00000000-0008-0000-07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35</xdr:row>
      <xdr:rowOff>123538</xdr:rowOff>
    </xdr:from>
    <xdr:to>
      <xdr:col>85</xdr:col>
      <xdr:colOff>126364</xdr:colOff>
      <xdr:row>38</xdr:row>
      <xdr:rowOff>43217</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6317595" y="6124288"/>
          <a:ext cx="1269" cy="434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47044</xdr:rowOff>
    </xdr:from>
    <xdr:ext cx="534377" cy="259045"/>
    <xdr:sp macro=""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6370300" y="6562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43217</xdr:rowOff>
    </xdr:from>
    <xdr:to>
      <xdr:col>86</xdr:col>
      <xdr:colOff>25400</xdr:colOff>
      <xdr:row>38</xdr:row>
      <xdr:rowOff>43217</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6558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70215</xdr:rowOff>
    </xdr:from>
    <xdr:ext cx="599010" cy="259045"/>
    <xdr:sp macro=""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6370300" y="5899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116,035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35</xdr:row>
      <xdr:rowOff>123538</xdr:rowOff>
    </xdr:from>
    <xdr:to>
      <xdr:col>86</xdr:col>
      <xdr:colOff>25400</xdr:colOff>
      <xdr:row>35</xdr:row>
      <xdr:rowOff>123538</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1242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54359</xdr:rowOff>
    </xdr:from>
    <xdr:to>
      <xdr:col>85</xdr:col>
      <xdr:colOff>127000</xdr:colOff>
      <xdr:row>36</xdr:row>
      <xdr:rowOff>98013</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5481300" y="6226559"/>
          <a:ext cx="838200" cy="4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29411</xdr:rowOff>
    </xdr:from>
    <xdr:ext cx="534377" cy="259045"/>
    <xdr:sp macro=""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6370300" y="6373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50984</xdr:rowOff>
    </xdr:from>
    <xdr:to>
      <xdr:col>85</xdr:col>
      <xdr:colOff>177800</xdr:colOff>
      <xdr:row>37</xdr:row>
      <xdr:rowOff>152584</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6268700" y="639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31</xdr:row>
      <xdr:rowOff>121156</xdr:rowOff>
    </xdr:from>
    <xdr:to>
      <xdr:col>81</xdr:col>
      <xdr:colOff>50800</xdr:colOff>
      <xdr:row>36</xdr:row>
      <xdr:rowOff>54359</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4592300" y="5436106"/>
          <a:ext cx="889000" cy="790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39381</xdr:rowOff>
    </xdr:from>
    <xdr:to>
      <xdr:col>81</xdr:col>
      <xdr:colOff>101600</xdr:colOff>
      <xdr:row>37</xdr:row>
      <xdr:rowOff>140981</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5430500" y="6383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132108</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5214111" y="6475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121156</xdr:rowOff>
    </xdr:from>
    <xdr:to>
      <xdr:col>76</xdr:col>
      <xdr:colOff>114300</xdr:colOff>
      <xdr:row>36</xdr:row>
      <xdr:rowOff>166263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3703300" y="5436106"/>
          <a:ext cx="889000" cy="90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21545</xdr:rowOff>
    </xdr:from>
    <xdr:to>
      <xdr:col>76</xdr:col>
      <xdr:colOff>165100</xdr:colOff>
      <xdr:row>37</xdr:row>
      <xdr:rowOff>123145</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4541500" y="636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114272</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4325111" y="6457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138475</xdr:rowOff>
    </xdr:from>
    <xdr:to>
      <xdr:col>71</xdr:col>
      <xdr:colOff>177800</xdr:colOff>
      <xdr:row>36</xdr:row>
      <xdr:rowOff>166263</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2814300" y="6310675"/>
          <a:ext cx="889000" cy="27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51446</xdr:rowOff>
    </xdr:from>
    <xdr:to>
      <xdr:col>72</xdr:col>
      <xdr:colOff>38100</xdr:colOff>
      <xdr:row>37</xdr:row>
      <xdr:rowOff>153046</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3652500" y="6395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144173</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3436111" y="6487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70164</xdr:rowOff>
    </xdr:from>
    <xdr:to>
      <xdr:col>67</xdr:col>
      <xdr:colOff>101600</xdr:colOff>
      <xdr:row>38</xdr:row>
      <xdr:rowOff>314</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2763500" y="64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162891</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547111" y="6506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47213</xdr:rowOff>
    </xdr:from>
    <xdr:to>
      <xdr:col>85</xdr:col>
      <xdr:colOff>177800</xdr:colOff>
      <xdr:row>36</xdr:row>
      <xdr:rowOff>148813</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6268700" y="621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70090</xdr:rowOff>
    </xdr:from>
    <xdr:ext cx="534377" cy="259045"/>
    <xdr:sp macro=""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6370300" y="6070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3559</xdr:rowOff>
    </xdr:from>
    <xdr:to>
      <xdr:col>81</xdr:col>
      <xdr:colOff>101600</xdr:colOff>
      <xdr:row>36</xdr:row>
      <xdr:rowOff>105159</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5430500" y="617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121686</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14111" y="5950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31</xdr:row>
      <xdr:rowOff>70356</xdr:rowOff>
    </xdr:from>
    <xdr:to>
      <xdr:col>76</xdr:col>
      <xdr:colOff>165100</xdr:colOff>
      <xdr:row>32</xdr:row>
      <xdr:rowOff>506</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4541500" y="5385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30</xdr:row>
      <xdr:rowOff>17033</xdr:rowOff>
    </xdr:from>
    <xdr:ext cx="59901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4292795" y="5160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115463</xdr:rowOff>
    </xdr:from>
    <xdr:to>
      <xdr:col>72</xdr:col>
      <xdr:colOff>38100</xdr:colOff>
      <xdr:row>37</xdr:row>
      <xdr:rowOff>45613</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3652500" y="6287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62140</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436111" y="6062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87675</xdr:rowOff>
    </xdr:from>
    <xdr:to>
      <xdr:col>67</xdr:col>
      <xdr:colOff>101600</xdr:colOff>
      <xdr:row>37</xdr:row>
      <xdr:rowOff>17825</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2763500" y="625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34352</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2547111" y="6035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144831</xdr:rowOff>
    </xdr:from>
    <xdr:to>
      <xdr:col>85</xdr:col>
      <xdr:colOff>126364</xdr:colOff>
      <xdr:row>58</xdr:row>
      <xdr:rowOff>134651</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717331"/>
          <a:ext cx="1269" cy="1361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138478</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10082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134651</xdr:rowOff>
    </xdr:from>
    <xdr:to>
      <xdr:col>86</xdr:col>
      <xdr:colOff>25400</xdr:colOff>
      <xdr:row>58</xdr:row>
      <xdr:rowOff>134651</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10078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91508</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492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458,429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144831</xdr:rowOff>
    </xdr:from>
    <xdr:to>
      <xdr:col>86</xdr:col>
      <xdr:colOff>25400</xdr:colOff>
      <xdr:row>50</xdr:row>
      <xdr:rowOff>144831</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717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139269</xdr:rowOff>
    </xdr:from>
    <xdr:to>
      <xdr:col>85</xdr:col>
      <xdr:colOff>127000</xdr:colOff>
      <xdr:row>58</xdr:row>
      <xdr:rowOff>7582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5481300" y="9911919"/>
          <a:ext cx="838200" cy="39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34772</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6359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11895</xdr:rowOff>
    </xdr:from>
    <xdr:to>
      <xdr:col>85</xdr:col>
      <xdr:colOff>177800</xdr:colOff>
      <xdr:row>57</xdr:row>
      <xdr:rowOff>113495</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78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139269</xdr:rowOff>
    </xdr:from>
    <xdr:to>
      <xdr:col>81</xdr:col>
      <xdr:colOff>50800</xdr:colOff>
      <xdr:row>57</xdr:row>
      <xdr:rowOff>147114</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4592300" y="9911919"/>
          <a:ext cx="889000" cy="7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43873</xdr:rowOff>
    </xdr:from>
    <xdr:to>
      <xdr:col>81</xdr:col>
      <xdr:colOff>101600</xdr:colOff>
      <xdr:row>57</xdr:row>
      <xdr:rowOff>145473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816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162000</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591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147114</xdr:rowOff>
    </xdr:from>
    <xdr:to>
      <xdr:col>76</xdr:col>
      <xdr:colOff>114300</xdr:colOff>
      <xdr:row>58</xdr:row>
      <xdr:rowOff>17595</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919764"/>
          <a:ext cx="889000" cy="41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60413</xdr:rowOff>
    </xdr:from>
    <xdr:to>
      <xdr:col>76</xdr:col>
      <xdr:colOff>165100</xdr:colOff>
      <xdr:row>57</xdr:row>
      <xdr:rowOff>162013</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833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7090</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608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149138</xdr:rowOff>
    </xdr:from>
    <xdr:to>
      <xdr:col>71</xdr:col>
      <xdr:colOff>177800</xdr:colOff>
      <xdr:row>58</xdr:row>
      <xdr:rowOff>17595</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2814300" y="9921788"/>
          <a:ext cx="889000" cy="3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66517</xdr:rowOff>
    </xdr:from>
    <xdr:to>
      <xdr:col>72</xdr:col>
      <xdr:colOff>38100</xdr:colOff>
      <xdr:row>57</xdr:row>
      <xdr:rowOff>168117</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839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13194</xdr:rowOff>
    </xdr:from>
    <xdr:ext cx="534377"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36111" y="9614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83420</xdr:rowOff>
    </xdr:from>
    <xdr:to>
      <xdr:col>67</xdr:col>
      <xdr:colOff>101600</xdr:colOff>
      <xdr:row>58</xdr:row>
      <xdr:rowOff>13570</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856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30097</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47111" y="9631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128232</xdr:rowOff>
    </xdr:from>
    <xdr:to>
      <xdr:col>85</xdr:col>
      <xdr:colOff>177800</xdr:colOff>
      <xdr:row>58</xdr:row>
      <xdr:rowOff>58382</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90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106659</xdr:rowOff>
    </xdr:from>
    <xdr:ext cx="534377"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87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88469</xdr:rowOff>
    </xdr:from>
    <xdr:to>
      <xdr:col>81</xdr:col>
      <xdr:colOff>101600</xdr:colOff>
      <xdr:row>58</xdr:row>
      <xdr:rowOff>18619</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86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9746</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214111" y="9953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96314</xdr:rowOff>
    </xdr:from>
    <xdr:to>
      <xdr:col>76</xdr:col>
      <xdr:colOff>165100</xdr:colOff>
      <xdr:row>58</xdr:row>
      <xdr:rowOff>26464</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86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17591</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325111" y="9961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138245</xdr:rowOff>
    </xdr:from>
    <xdr:to>
      <xdr:col>72</xdr:col>
      <xdr:colOff>38100</xdr:colOff>
      <xdr:row>58</xdr:row>
      <xdr:rowOff>68395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91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59522</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36111" y="10003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98338</xdr:rowOff>
    </xdr:from>
    <xdr:to>
      <xdr:col>67</xdr:col>
      <xdr:colOff>101600</xdr:colOff>
      <xdr:row>58</xdr:row>
      <xdr:rowOff>28488</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87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19615</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47111" y="9963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28511</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30011"/>
          <a:ext cx="1269" cy="15589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146638</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805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122,755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28511</xdr:rowOff>
    </xdr:from>
    <xdr:to>
      <xdr:col>86</xdr:col>
      <xdr:colOff>25400</xdr:colOff>
      <xdr:row>70</xdr:row>
      <xdr:rowOff>28511</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30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14973</xdr:rowOff>
    </xdr:from>
    <xdr:to>
      <xdr:col>85</xdr:col>
      <xdr:colOff>127000</xdr:colOff>
      <xdr:row>77</xdr:row>
      <xdr:rowOff>132817</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5481300" y="13216623"/>
          <a:ext cx="838200" cy="117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129291</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3309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150864</xdr:rowOff>
    </xdr:from>
    <xdr:to>
      <xdr:col>85</xdr:col>
      <xdr:colOff>177800</xdr:colOff>
      <xdr:row>78</xdr:row>
      <xdr:rowOff>81014</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352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132817</xdr:rowOff>
    </xdr:from>
    <xdr:to>
      <xdr:col>81</xdr:col>
      <xdr:colOff>50800</xdr:colOff>
      <xdr:row>78</xdr:row>
      <xdr:rowOff>146138</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4592300" y="13334467"/>
          <a:ext cx="889000" cy="184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163258</xdr:rowOff>
    </xdr:from>
    <xdr:to>
      <xdr:col>81</xdr:col>
      <xdr:colOff>101600</xdr:colOff>
      <xdr:row>78</xdr:row>
      <xdr:rowOff>93408</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364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84535</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457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68047</xdr:rowOff>
    </xdr:from>
    <xdr:to>
      <xdr:col>76</xdr:col>
      <xdr:colOff>114300</xdr:colOff>
      <xdr:row>78</xdr:row>
      <xdr:rowOff>146138</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3703300" y="13269697"/>
          <a:ext cx="889000" cy="249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102832</xdr:rowOff>
    </xdr:from>
    <xdr:to>
      <xdr:col>76</xdr:col>
      <xdr:colOff>165100</xdr:colOff>
      <xdr:row>78</xdr:row>
      <xdr:rowOff>32982</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304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49509</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079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68047</xdr:rowOff>
    </xdr:from>
    <xdr:to>
      <xdr:col>71</xdr:col>
      <xdr:colOff>177800</xdr:colOff>
      <xdr:row>77</xdr:row>
      <xdr:rowOff>119659</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269697"/>
          <a:ext cx="889000" cy="5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127102</xdr:rowOff>
    </xdr:from>
    <xdr:to>
      <xdr:col>72</xdr:col>
      <xdr:colOff>38100</xdr:colOff>
      <xdr:row>78</xdr:row>
      <xdr:rowOff>57252</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32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48379</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421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134519</xdr:rowOff>
    </xdr:from>
    <xdr:to>
      <xdr:col>67</xdr:col>
      <xdr:colOff>101600</xdr:colOff>
      <xdr:row>78</xdr:row>
      <xdr:rowOff>64669</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336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55796</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428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135623</xdr:rowOff>
    </xdr:from>
    <xdr:to>
      <xdr:col>85</xdr:col>
      <xdr:colOff>177800</xdr:colOff>
      <xdr:row>77</xdr:row>
      <xdr:rowOff>65773</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165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158500</xdr:rowOff>
    </xdr:from>
    <xdr:ext cx="534377"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01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82017</xdr:rowOff>
    </xdr:from>
    <xdr:to>
      <xdr:col>81</xdr:col>
      <xdr:colOff>101600</xdr:colOff>
      <xdr:row>78</xdr:row>
      <xdr:rowOff>12167</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283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28694</xdr:rowOff>
    </xdr:from>
    <xdr:ext cx="534377"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14111" y="13058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95338</xdr:rowOff>
    </xdr:from>
    <xdr:to>
      <xdr:col>76</xdr:col>
      <xdr:colOff>165100</xdr:colOff>
      <xdr:row>79</xdr:row>
      <xdr:rowOff>25488</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468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16615</xdr:rowOff>
    </xdr:from>
    <xdr:ext cx="469744"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57428" y="13561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17247</xdr:rowOff>
    </xdr:from>
    <xdr:to>
      <xdr:col>72</xdr:col>
      <xdr:colOff>38100</xdr:colOff>
      <xdr:row>77</xdr:row>
      <xdr:rowOff>118847</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218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135374</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36111" y="12994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68859</xdr:rowOff>
    </xdr:from>
    <xdr:to>
      <xdr:col>67</xdr:col>
      <xdr:colOff>101600</xdr:colOff>
      <xdr:row>77</xdr:row>
      <xdr:rowOff>170459</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270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15536</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045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123379</xdr:rowOff>
    </xdr:from>
    <xdr:to>
      <xdr:col>85</xdr:col>
      <xdr:colOff>126364</xdr:colOff>
      <xdr:row>99</xdr:row>
      <xdr:rowOff>41551</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725329"/>
          <a:ext cx="1269" cy="12897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45378</xdr:rowOff>
    </xdr:from>
    <xdr:ext cx="378565"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70189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41551</xdr:rowOff>
    </xdr:from>
    <xdr:to>
      <xdr:col>86</xdr:col>
      <xdr:colOff>25400</xdr:colOff>
      <xdr:row>99</xdr:row>
      <xdr:rowOff>41551</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70151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70056</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500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339,284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123379</xdr:rowOff>
    </xdr:from>
    <xdr:to>
      <xdr:col>86</xdr:col>
      <xdr:colOff>25400</xdr:colOff>
      <xdr:row>91</xdr:row>
      <xdr:rowOff>123379</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7253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27891</xdr:rowOff>
    </xdr:from>
    <xdr:to>
      <xdr:col>85</xdr:col>
      <xdr:colOff>127000</xdr:colOff>
      <xdr:row>94</xdr:row>
      <xdr:rowOff>152236</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5481300" y="15972741"/>
          <a:ext cx="838200" cy="29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162313</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4500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12436</xdr:rowOff>
    </xdr:from>
    <xdr:to>
      <xdr:col>85</xdr:col>
      <xdr:colOff>177800</xdr:colOff>
      <xdr:row>96</xdr:row>
      <xdr:rowOff>114036</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471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27891</xdr:rowOff>
    </xdr:from>
    <xdr:to>
      <xdr:col>81</xdr:col>
      <xdr:colOff>50800</xdr:colOff>
      <xdr:row>95</xdr:row>
      <xdr:rowOff>101349</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5972741"/>
          <a:ext cx="889000" cy="416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54682</xdr:rowOff>
    </xdr:from>
    <xdr:to>
      <xdr:col>81</xdr:col>
      <xdr:colOff>101600</xdr:colOff>
      <xdr:row>96</xdr:row>
      <xdr:rowOff>156282</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513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147409</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795" y="16606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72800</xdr:rowOff>
    </xdr:from>
    <xdr:to>
      <xdr:col>76</xdr:col>
      <xdr:colOff>114300</xdr:colOff>
      <xdr:row>95</xdr:row>
      <xdr:rowOff>101349</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3703300" y="16360550"/>
          <a:ext cx="889000" cy="28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84472</xdr:rowOff>
    </xdr:from>
    <xdr:to>
      <xdr:col>76</xdr:col>
      <xdr:colOff>165100</xdr:colOff>
      <xdr:row>97</xdr:row>
      <xdr:rowOff>14622</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54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5749</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795" y="16636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72800</xdr:rowOff>
    </xdr:from>
    <xdr:to>
      <xdr:col>71</xdr:col>
      <xdr:colOff>177800</xdr:colOff>
      <xdr:row>95</xdr:row>
      <xdr:rowOff>123034</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6360550"/>
          <a:ext cx="889000" cy="50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83283</xdr:rowOff>
    </xdr:from>
    <xdr:to>
      <xdr:col>72</xdr:col>
      <xdr:colOff>38100</xdr:colOff>
      <xdr:row>97</xdr:row>
      <xdr:rowOff>13433</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542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4560</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795" y="16635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77477</xdr:rowOff>
    </xdr:from>
    <xdr:to>
      <xdr:col>67</xdr:col>
      <xdr:colOff>101600</xdr:colOff>
      <xdr:row>97</xdr:row>
      <xdr:rowOff>7627</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536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170204</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795" y="16629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101436</xdr:rowOff>
    </xdr:from>
    <xdr:to>
      <xdr:col>85</xdr:col>
      <xdr:colOff>177800</xdr:colOff>
      <xdr:row>95</xdr:row>
      <xdr:rowOff>31586</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217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124313</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06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148541</xdr:rowOff>
    </xdr:from>
    <xdr:to>
      <xdr:col>81</xdr:col>
      <xdr:colOff>101600</xdr:colOff>
      <xdr:row>93</xdr:row>
      <xdr:rowOff>78691</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592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91</xdr:row>
      <xdr:rowOff>95218</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5697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50549</xdr:rowOff>
    </xdr:from>
    <xdr:to>
      <xdr:col>76</xdr:col>
      <xdr:colOff>165100</xdr:colOff>
      <xdr:row>95</xdr:row>
      <xdr:rowOff>152149</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338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168676</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6113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22000</xdr:rowOff>
    </xdr:from>
    <xdr:to>
      <xdr:col>72</xdr:col>
      <xdr:colOff>38100</xdr:colOff>
      <xdr:row>95</xdr:row>
      <xdr:rowOff>123600</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30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140127</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6084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72234</xdr:rowOff>
    </xdr:from>
    <xdr:to>
      <xdr:col>67</xdr:col>
      <xdr:colOff>101600</xdr:colOff>
      <xdr:row>96</xdr:row>
      <xdr:rowOff>2384</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359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18911</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6135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51895</xdr:rowOff>
    </xdr:from>
    <xdr:to>
      <xdr:col>116</xdr:col>
      <xdr:colOff>62864</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366845"/>
          <a:ext cx="1269" cy="1287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5915</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6924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170022</xdr:rowOff>
    </xdr:from>
    <xdr:ext cx="534377"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5142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56,341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51895</xdr:rowOff>
    </xdr:from>
    <xdr:to>
      <xdr:col>116</xdr:col>
      <xdr:colOff>152400</xdr:colOff>
      <xdr:row>31</xdr:row>
      <xdr:rowOff>51895</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366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94815</xdr:rowOff>
    </xdr:from>
    <xdr:ext cx="378565"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384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71938</xdr:rowOff>
    </xdr:from>
    <xdr:to>
      <xdr:col>116</xdr:col>
      <xdr:colOff>114300</xdr:colOff>
      <xdr:row>39</xdr:row>
      <xdr:rowOff>2088</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87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85151</xdr:rowOff>
    </xdr:from>
    <xdr:to>
      <xdr:col>112</xdr:col>
      <xdr:colOff>38100</xdr:colOff>
      <xdr:row>39</xdr:row>
      <xdr:rowOff>15301</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600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31828</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17" y="63754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80442</xdr:rowOff>
    </xdr:from>
    <xdr:to>
      <xdr:col>107</xdr:col>
      <xdr:colOff>101600</xdr:colOff>
      <xdr:row>39</xdr:row>
      <xdr:rowOff>10592</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595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27119</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37076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68646</xdr:rowOff>
    </xdr:from>
    <xdr:to>
      <xdr:col>102</xdr:col>
      <xdr:colOff>165100</xdr:colOff>
      <xdr:row>38</xdr:row>
      <xdr:rowOff>170246</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8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15323</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3589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83093</xdr:rowOff>
    </xdr:from>
    <xdr:to>
      <xdr:col>98</xdr:col>
      <xdr:colOff>38100</xdr:colOff>
      <xdr:row>39</xdr:row>
      <xdr:rowOff>13243</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598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29770</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3734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50365</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654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a:extLst>
            <a:ext uri="{FF2B5EF4-FFF2-40B4-BE49-F238E27FC236}">
              <a16:creationId xmlns:a16="http://schemas.microsoft.com/office/drawing/2014/main" id="{00000000-0008-0000-07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0" name="前年度繰上充用金最小値テキスト">
          <a:extLst>
            <a:ext uri="{FF2B5EF4-FFF2-40B4-BE49-F238E27FC236}">
              <a16:creationId xmlns:a16="http://schemas.microsoft.com/office/drawing/2014/main" id="{00000000-0008-0000-0700-000016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2" name="前年度繰上充用金最大値テキスト">
          <a:extLst>
            <a:ext uri="{FF2B5EF4-FFF2-40B4-BE49-F238E27FC236}">
              <a16:creationId xmlns:a16="http://schemas.microsoft.com/office/drawing/2014/main" id="{00000000-0008-0000-0700-000018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5" name="前年度繰上充用金平均値テキスト">
          <a:extLst>
            <a:ext uri="{FF2B5EF4-FFF2-40B4-BE49-F238E27FC236}">
              <a16:creationId xmlns:a16="http://schemas.microsoft.com/office/drawing/2014/main" id="{00000000-0008-0000-0700-00001B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4" name="前年度繰上充用金該当値テキスト">
          <a:extLst>
            <a:ext uri="{FF2B5EF4-FFF2-40B4-BE49-F238E27FC236}">
              <a16:creationId xmlns:a16="http://schemas.microsoft.com/office/drawing/2014/main" id="{00000000-0008-0000-0700-00002E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254,997</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28,736</a:t>
          </a:r>
          <a:r>
            <a:rPr kumimoji="1" lang="ja-JP" altLang="en-US" sz="1300">
              <a:latin typeface="ＭＳ Ｐゴシック" panose="020B0600070205080204" pitchFamily="50" charset="-128"/>
              <a:ea typeface="ＭＳ Ｐゴシック" panose="020B0600070205080204" pitchFamily="50" charset="-128"/>
            </a:rPr>
            <a:t>円高い状況となっている。これは、こどもセンターの設置・運営をしていることや令和４年度に矢井賀高齢者コミュニティーセンター改修事業を実施したことによるもの。</a:t>
          </a:r>
        </a:p>
        <a:p>
          <a:r>
            <a:rPr kumimoji="1" lang="ja-JP" altLang="en-US" sz="1300">
              <a:latin typeface="ＭＳ Ｐゴシック" panose="020B0600070205080204" pitchFamily="50" charset="-128"/>
              <a:ea typeface="ＭＳ Ｐゴシック" panose="020B0600070205080204" pitchFamily="50" charset="-128"/>
            </a:rPr>
            <a:t>商工費は、住民一人当たり</a:t>
          </a:r>
          <a:r>
            <a:rPr kumimoji="1" lang="en-US" altLang="ja-JP" sz="1300">
              <a:latin typeface="ＭＳ Ｐゴシック" panose="020B0600070205080204" pitchFamily="50" charset="-128"/>
              <a:ea typeface="ＭＳ Ｐゴシック" panose="020B0600070205080204" pitchFamily="50" charset="-128"/>
            </a:rPr>
            <a:t>69,453</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21,724</a:t>
          </a:r>
          <a:r>
            <a:rPr kumimoji="1" lang="ja-JP" altLang="en-US" sz="1300">
              <a:latin typeface="ＭＳ Ｐゴシック" panose="020B0600070205080204" pitchFamily="50" charset="-128"/>
              <a:ea typeface="ＭＳ Ｐゴシック" panose="020B0600070205080204" pitchFamily="50" charset="-128"/>
            </a:rPr>
            <a:t>円高い状況となっている。これは、令和４年度に黒潮本陣大規模改修事業を実施したことによるもの。</a:t>
          </a:r>
        </a:p>
        <a:p>
          <a:r>
            <a:rPr kumimoji="1" lang="ja-JP" altLang="en-US" sz="1300">
              <a:latin typeface="ＭＳ Ｐゴシック" panose="020B0600070205080204" pitchFamily="50" charset="-128"/>
              <a:ea typeface="ＭＳ Ｐゴシック" panose="020B0600070205080204" pitchFamily="50" charset="-128"/>
            </a:rPr>
            <a:t>消防費は、住民一人当たり</a:t>
          </a:r>
          <a:r>
            <a:rPr kumimoji="1" lang="en-US" altLang="ja-JP" sz="1300">
              <a:latin typeface="ＭＳ Ｐゴシック" panose="020B0600070205080204" pitchFamily="50" charset="-128"/>
              <a:ea typeface="ＭＳ Ｐゴシック" panose="020B0600070205080204" pitchFamily="50" charset="-128"/>
            </a:rPr>
            <a:t>84,118</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38,325</a:t>
          </a:r>
          <a:r>
            <a:rPr kumimoji="1" lang="ja-JP" altLang="en-US" sz="1300">
              <a:latin typeface="ＭＳ Ｐゴシック" panose="020B0600070205080204" pitchFamily="50" charset="-128"/>
              <a:ea typeface="ＭＳ Ｐゴシック" panose="020B0600070205080204" pitchFamily="50" charset="-128"/>
            </a:rPr>
            <a:t>円高い状況となっている。これは、木造住宅耐震改修補助事業や老朽住宅等除却費補助事業などの南海トラフ地震対策事業を実施していることによるもの。</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災害復旧費は、住民一人当たり</a:t>
          </a:r>
          <a:r>
            <a:rPr kumimoji="1" lang="en-US" altLang="ja-JP" sz="1300">
              <a:latin typeface="ＭＳ Ｐゴシック" panose="020B0600070205080204" pitchFamily="50" charset="-128"/>
              <a:ea typeface="ＭＳ Ｐゴシック" panose="020B0600070205080204" pitchFamily="50" charset="-128"/>
            </a:rPr>
            <a:t>29,321</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14,700</a:t>
          </a:r>
          <a:r>
            <a:rPr kumimoji="1" lang="ja-JP" altLang="en-US" sz="1300">
              <a:latin typeface="ＭＳ Ｐゴシック" panose="020B0600070205080204" pitchFamily="50" charset="-128"/>
              <a:ea typeface="ＭＳ Ｐゴシック" panose="020B0600070205080204" pitchFamily="50" charset="-128"/>
            </a:rPr>
            <a:t>円高い状況となっている。これは、令和３年、４年に発生した豪雨災害により災害復旧費が大幅に増加したことに伴うもの。</a:t>
          </a:r>
        </a:p>
        <a:p>
          <a:r>
            <a:rPr kumimoji="1" lang="ja-JP" altLang="en-US" sz="1300">
              <a:latin typeface="ＭＳ Ｐゴシック" panose="020B0600070205080204" pitchFamily="50" charset="-128"/>
              <a:ea typeface="ＭＳ Ｐゴシック" panose="020B0600070205080204" pitchFamily="50" charset="-128"/>
            </a:rPr>
            <a:t>公債費は、住民一人当たり</a:t>
          </a:r>
          <a:r>
            <a:rPr kumimoji="1" lang="en-US" altLang="ja-JP" sz="1300">
              <a:latin typeface="ＭＳ Ｐゴシック" panose="020B0600070205080204" pitchFamily="50" charset="-128"/>
              <a:ea typeface="ＭＳ Ｐゴシック" panose="020B0600070205080204" pitchFamily="50" charset="-128"/>
            </a:rPr>
            <a:t>196,710</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66,641</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年度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a:p>
          <a:r>
            <a:rPr kumimoji="1" lang="ja-JP" altLang="en-US" sz="1400">
              <a:latin typeface="ＭＳ ゴシック" pitchFamily="49" charset="-128"/>
              <a:ea typeface="ＭＳ ゴシック" pitchFamily="49" charset="-128"/>
            </a:rPr>
            <a:t>　特別会計については、現在は健全な財政運営を行えているものの、今後も健全な財政運営を行っていくためには、中期的な財政収支を見通していく必要がある。</a:t>
          </a:r>
        </a:p>
        <a:p>
          <a:r>
            <a:rPr kumimoji="1" lang="ja-JP" altLang="en-US" sz="1400">
              <a:latin typeface="ＭＳ ゴシック" pitchFamily="49" charset="-128"/>
              <a:ea typeface="ＭＳ ゴシック" pitchFamily="49" charset="-128"/>
            </a:rPr>
            <a:t>　簡易水道事業会計については、平成２９年度から公営企業会計を適用（財務規定等一部適用）しており、今後も健全な財政運営を行っていくためには、水道料金の見直し等を検討していく必要がある。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元利償還金が前年度比６６百万円増加となったことにより、実質公債費比率の分子は３２百万円の増加となっている。 </a:t>
          </a:r>
        </a:p>
        <a:p>
          <a:r>
            <a:rPr kumimoji="1" lang="ja-JP" altLang="en-US" sz="1400">
              <a:latin typeface="ＭＳ ゴシック" pitchFamily="49" charset="-128"/>
              <a:ea typeface="ＭＳ ゴシック" pitchFamily="49" charset="-128"/>
            </a:rPr>
            <a:t>　役場庁舎等の高台移転事業をはじめとした南海トラフ地震対策事業の財源となった地方債の償還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きたことにより、これまで将来負担比率の分子は低く抑えられてきた。しかしながら、役場庁舎等の高台移転事業をはじめとした南海トラフ地震対策事業の財源として地方債を発行してきたことによって、一般会計等に係る地方債残高が大幅に増加したことから、令和２年度を境に将来負担比率の分子は大幅に増加している。令和４年度は、公営企業債等繰入見込額が増加したことから、将来負担比率の分子は、前年度と比較し１３９百万円の増加となった。</a:t>
          </a:r>
        </a:p>
        <a:p>
          <a:r>
            <a:rPr kumimoji="1" lang="ja-JP" altLang="en-US" sz="1200">
              <a:latin typeface="ＭＳ ゴシック" pitchFamily="49" charset="-128"/>
              <a:ea typeface="ＭＳ ゴシック" pitchFamily="49" charset="-128"/>
            </a:rPr>
            <a:t>　今後、新たな事業を実施する際には、中期的な財政運営の視点から事業規模や実施時期等を検討するとともに、財政措置の大きい地方債を有効に活用しながら、将来負担額の抑制に努める。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減債基金に２億５，０００万円積み立てた一方、子育て支援事業等の財源として未来・夢基金を４，１２８万円、防災対策事業の財源として発行した地方債の償還の財源等として防災対策加速化基金を５，６２４万７千円、公債費負担軽減のため減債基金を２億５，０００万円取り崩したこと等により、基金全体としては９，０８１万３千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・一般財源の不足を補てんするため、一定期間、財政調整基金及び減債基金を取り崩すことを予定している。</a:t>
          </a: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・施設等整備基金：施設等の整備に要する財源を円滑に調整する。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・地域福祉基金：高齢化社会の到来に備え、在宅福祉の向上、健康づくりなど、民間活動の活発化を図りながら高齢者保健福祉施策の推進を図る。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・ふるさと応援基金：中土佐町を愛し応援しようとする個人又は団体から贈られた寄附金を積み立て、寄附者の意志を尊重し、誰もがいきいきと輝くまちづくりに資する。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・未来・夢基金：子育て支援事業等の財源として、４，１２８万円を充当したことによる減少。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・施設等整備基金：基金利子等を５５０万５千円積み立てたことによる増加。</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・地域福祉基金：診療所医師確保事業等の財源として、６８０万円を充当したことによる減少。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・防災対策加速化基金：防災対策事業の財源として発行した地方債の償還の財源等として、５，６２４万７千円を充当したことによる減少。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・ふるさと応援基金：ふるさと納税額が増加したことによる増加。</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・未来・夢基金：子育て支援事業等の財源として、毎年度６，０００万円程度を取り崩していく予定。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・施設等整備基金：町営住宅などの老朽化した公共施設を更新していくための財源とする予定。</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・地域福祉基金：診療所医師確保事業等の財源として、他の財源と調整しつつ取り崩していく予定。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・防災対策加速化基金：防災対策事業の財源として発行した地方債の償還財源等として、毎年度の償還額に応じた金額を令和１４年度まで取り崩していく予定。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・ふるさと応援基金：毎年度、前年度のふるさと納税額に相当する額を翌年度取崩し、中土佐町ふるさと応援寄附金取扱要綱に定める寄付金の使途（４分野）に活用していく予定。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・基金利子等を１８１万３千円積み立てた一方、財政調整基金として計上していたものの一部を特定目的基金に修正したことに伴い５，６６１万４千円の減となった。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年度頃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・決算剰余金を２億５，０００万円積み立てた一方、公債費負担軽減のため２億５，０００万円取り崩したことにより横ばい。</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年度頃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366" t="s">
        <v>82</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75"/>
      <c r="DK1" s="175"/>
      <c r="DL1" s="175"/>
      <c r="DM1" s="175"/>
      <c r="DN1" s="175"/>
      <c r="DO1" s="175"/>
    </row>
    <row r="2" spans="1:119" ht="24.75" thickBot="1" x14ac:dyDescent="0.2">
      <c r="B2" s="176" t="s">
        <v>83</v>
      </c>
      <c r="C2" s="176"/>
      <c r="D2" s="177"/>
    </row>
    <row r="3" spans="1:119" ht="18.75" customHeight="1" thickBot="1" x14ac:dyDescent="0.2">
      <c r="A3" s="175"/>
      <c r="B3" s="367" t="s">
        <v>84</v>
      </c>
      <c r="C3" s="368"/>
      <c r="D3" s="368"/>
      <c r="E3" s="369"/>
      <c r="F3" s="369"/>
      <c r="G3" s="369"/>
      <c r="H3" s="369"/>
      <c r="I3" s="369"/>
      <c r="J3" s="369"/>
      <c r="K3" s="369"/>
      <c r="L3" s="369" t="s">
        <v>85</v>
      </c>
      <c r="M3" s="369"/>
      <c r="N3" s="369"/>
      <c r="O3" s="369"/>
      <c r="P3" s="369"/>
      <c r="Q3" s="369"/>
      <c r="R3" s="376"/>
      <c r="S3" s="376"/>
      <c r="T3" s="376"/>
      <c r="U3" s="376"/>
      <c r="V3" s="377"/>
      <c r="W3" s="351" t="s">
        <v>86</v>
      </c>
      <c r="X3" s="352"/>
      <c r="Y3" s="352"/>
      <c r="Z3" s="352"/>
      <c r="AA3" s="352"/>
      <c r="AB3" s="368"/>
      <c r="AC3" s="376" t="s">
        <v>87</v>
      </c>
      <c r="AD3" s="352"/>
      <c r="AE3" s="352"/>
      <c r="AF3" s="352"/>
      <c r="AG3" s="352"/>
      <c r="AH3" s="352"/>
      <c r="AI3" s="352"/>
      <c r="AJ3" s="352"/>
      <c r="AK3" s="352"/>
      <c r="AL3" s="353"/>
      <c r="AM3" s="351" t="s">
        <v>88</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89</v>
      </c>
      <c r="BO3" s="352"/>
      <c r="BP3" s="352"/>
      <c r="BQ3" s="352"/>
      <c r="BR3" s="352"/>
      <c r="BS3" s="352"/>
      <c r="BT3" s="352"/>
      <c r="BU3" s="353"/>
      <c r="BV3" s="351" t="s">
        <v>90</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91</v>
      </c>
      <c r="CU3" s="352"/>
      <c r="CV3" s="352"/>
      <c r="CW3" s="352"/>
      <c r="CX3" s="352"/>
      <c r="CY3" s="352"/>
      <c r="CZ3" s="352"/>
      <c r="DA3" s="353"/>
      <c r="DB3" s="351" t="s">
        <v>92</v>
      </c>
      <c r="DC3" s="352"/>
      <c r="DD3" s="352"/>
      <c r="DE3" s="352"/>
      <c r="DF3" s="352"/>
      <c r="DG3" s="352"/>
      <c r="DH3" s="352"/>
      <c r="DI3" s="353"/>
    </row>
    <row r="4" spans="1:119" ht="18.75" customHeight="1" x14ac:dyDescent="0.15">
      <c r="A4" s="175"/>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93</v>
      </c>
      <c r="AZ4" s="355"/>
      <c r="BA4" s="355"/>
      <c r="BB4" s="355"/>
      <c r="BC4" s="355"/>
      <c r="BD4" s="355"/>
      <c r="BE4" s="355"/>
      <c r="BF4" s="355"/>
      <c r="BG4" s="355"/>
      <c r="BH4" s="355"/>
      <c r="BI4" s="355"/>
      <c r="BJ4" s="355"/>
      <c r="BK4" s="355"/>
      <c r="BL4" s="355"/>
      <c r="BM4" s="356"/>
      <c r="BN4" s="357">
        <v>7490196</v>
      </c>
      <c r="BO4" s="358"/>
      <c r="BP4" s="358"/>
      <c r="BQ4" s="358"/>
      <c r="BR4" s="358"/>
      <c r="BS4" s="358"/>
      <c r="BT4" s="358"/>
      <c r="BU4" s="359"/>
      <c r="BV4" s="357">
        <v>8412792</v>
      </c>
      <c r="BW4" s="358"/>
      <c r="BX4" s="358"/>
      <c r="BY4" s="358"/>
      <c r="BZ4" s="358"/>
      <c r="CA4" s="358"/>
      <c r="CB4" s="358"/>
      <c r="CC4" s="359"/>
      <c r="CD4" s="360" t="s">
        <v>94</v>
      </c>
      <c r="CE4" s="361"/>
      <c r="CF4" s="361"/>
      <c r="CG4" s="361"/>
      <c r="CH4" s="361"/>
      <c r="CI4" s="361"/>
      <c r="CJ4" s="361"/>
      <c r="CK4" s="361"/>
      <c r="CL4" s="361"/>
      <c r="CM4" s="361"/>
      <c r="CN4" s="361"/>
      <c r="CO4" s="361"/>
      <c r="CP4" s="361"/>
      <c r="CQ4" s="361"/>
      <c r="CR4" s="361"/>
      <c r="CS4" s="362"/>
      <c r="CT4" s="363">
        <v>4</v>
      </c>
      <c r="CU4" s="364"/>
      <c r="CV4" s="364"/>
      <c r="CW4" s="364"/>
      <c r="CX4" s="364"/>
      <c r="CY4" s="364"/>
      <c r="CZ4" s="364"/>
      <c r="DA4" s="365"/>
      <c r="DB4" s="363">
        <v>12.3</v>
      </c>
      <c r="DC4" s="364"/>
      <c r="DD4" s="364"/>
      <c r="DE4" s="364"/>
      <c r="DF4" s="364"/>
      <c r="DG4" s="364"/>
      <c r="DH4" s="364"/>
      <c r="DI4" s="365"/>
    </row>
    <row r="5" spans="1:119" ht="18.75" customHeight="1" x14ac:dyDescent="0.15">
      <c r="A5" s="175"/>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95</v>
      </c>
      <c r="AN5" s="424"/>
      <c r="AO5" s="424"/>
      <c r="AP5" s="424"/>
      <c r="AQ5" s="424"/>
      <c r="AR5" s="424"/>
      <c r="AS5" s="424"/>
      <c r="AT5" s="425"/>
      <c r="AU5" s="426" t="s">
        <v>96</v>
      </c>
      <c r="AV5" s="427"/>
      <c r="AW5" s="427"/>
      <c r="AX5" s="427"/>
      <c r="AY5" s="428" t="s">
        <v>97</v>
      </c>
      <c r="AZ5" s="429"/>
      <c r="BA5" s="429"/>
      <c r="BB5" s="429"/>
      <c r="BC5" s="429"/>
      <c r="BD5" s="429"/>
      <c r="BE5" s="429"/>
      <c r="BF5" s="429"/>
      <c r="BG5" s="429"/>
      <c r="BH5" s="429"/>
      <c r="BI5" s="429"/>
      <c r="BJ5" s="429"/>
      <c r="BK5" s="429"/>
      <c r="BL5" s="429"/>
      <c r="BM5" s="430"/>
      <c r="BN5" s="394">
        <v>7045701</v>
      </c>
      <c r="BO5" s="395"/>
      <c r="BP5" s="395"/>
      <c r="BQ5" s="395"/>
      <c r="BR5" s="395"/>
      <c r="BS5" s="395"/>
      <c r="BT5" s="395"/>
      <c r="BU5" s="396"/>
      <c r="BV5" s="394">
        <v>7884858</v>
      </c>
      <c r="BW5" s="395"/>
      <c r="BX5" s="395"/>
      <c r="BY5" s="395"/>
      <c r="BZ5" s="395"/>
      <c r="CA5" s="395"/>
      <c r="CB5" s="395"/>
      <c r="CC5" s="396"/>
      <c r="CD5" s="397" t="s">
        <v>98</v>
      </c>
      <c r="CE5" s="398"/>
      <c r="CF5" s="398"/>
      <c r="CG5" s="398"/>
      <c r="CH5" s="398"/>
      <c r="CI5" s="398"/>
      <c r="CJ5" s="398"/>
      <c r="CK5" s="398"/>
      <c r="CL5" s="398"/>
      <c r="CM5" s="398"/>
      <c r="CN5" s="398"/>
      <c r="CO5" s="398"/>
      <c r="CP5" s="398"/>
      <c r="CQ5" s="398"/>
      <c r="CR5" s="398"/>
      <c r="CS5" s="399"/>
      <c r="CT5" s="391">
        <v>89.3</v>
      </c>
      <c r="CU5" s="392"/>
      <c r="CV5" s="392"/>
      <c r="CW5" s="392"/>
      <c r="CX5" s="392"/>
      <c r="CY5" s="392"/>
      <c r="CZ5" s="392"/>
      <c r="DA5" s="393"/>
      <c r="DB5" s="391">
        <v>85.6</v>
      </c>
      <c r="DC5" s="392"/>
      <c r="DD5" s="392"/>
      <c r="DE5" s="392"/>
      <c r="DF5" s="392"/>
      <c r="DG5" s="392"/>
      <c r="DH5" s="392"/>
      <c r="DI5" s="393"/>
    </row>
    <row r="6" spans="1:119" ht="18.75" customHeight="1" x14ac:dyDescent="0.15">
      <c r="A6" s="175"/>
      <c r="B6" s="400" t="s">
        <v>99</v>
      </c>
      <c r="C6" s="401"/>
      <c r="D6" s="401"/>
      <c r="E6" s="402"/>
      <c r="F6" s="402"/>
      <c r="G6" s="402"/>
      <c r="H6" s="402"/>
      <c r="I6" s="402"/>
      <c r="J6" s="402"/>
      <c r="K6" s="402"/>
      <c r="L6" s="402" t="s">
        <v>100</v>
      </c>
      <c r="M6" s="402"/>
      <c r="N6" s="402"/>
      <c r="O6" s="402"/>
      <c r="P6" s="402"/>
      <c r="Q6" s="402"/>
      <c r="R6" s="406"/>
      <c r="S6" s="406"/>
      <c r="T6" s="406"/>
      <c r="U6" s="406"/>
      <c r="V6" s="407"/>
      <c r="W6" s="410" t="s">
        <v>101</v>
      </c>
      <c r="X6" s="411"/>
      <c r="Y6" s="411"/>
      <c r="Z6" s="411"/>
      <c r="AA6" s="411"/>
      <c r="AB6" s="401"/>
      <c r="AC6" s="414" t="s">
        <v>102</v>
      </c>
      <c r="AD6" s="415"/>
      <c r="AE6" s="415"/>
      <c r="AF6" s="415"/>
      <c r="AG6" s="415"/>
      <c r="AH6" s="415"/>
      <c r="AI6" s="415"/>
      <c r="AJ6" s="415"/>
      <c r="AK6" s="415"/>
      <c r="AL6" s="416"/>
      <c r="AM6" s="423" t="s">
        <v>103</v>
      </c>
      <c r="AN6" s="424"/>
      <c r="AO6" s="424"/>
      <c r="AP6" s="424"/>
      <c r="AQ6" s="424"/>
      <c r="AR6" s="424"/>
      <c r="AS6" s="424"/>
      <c r="AT6" s="425"/>
      <c r="AU6" s="426" t="s">
        <v>104</v>
      </c>
      <c r="AV6" s="427"/>
      <c r="AW6" s="427"/>
      <c r="AX6" s="427"/>
      <c r="AY6" s="428" t="s">
        <v>105</v>
      </c>
      <c r="AZ6" s="429"/>
      <c r="BA6" s="429"/>
      <c r="BB6" s="429"/>
      <c r="BC6" s="429"/>
      <c r="BD6" s="429"/>
      <c r="BE6" s="429"/>
      <c r="BF6" s="429"/>
      <c r="BG6" s="429"/>
      <c r="BH6" s="429"/>
      <c r="BI6" s="429"/>
      <c r="BJ6" s="429"/>
      <c r="BK6" s="429"/>
      <c r="BL6" s="429"/>
      <c r="BM6" s="430"/>
      <c r="BN6" s="394">
        <v>444495</v>
      </c>
      <c r="BO6" s="395"/>
      <c r="BP6" s="395"/>
      <c r="BQ6" s="395"/>
      <c r="BR6" s="395"/>
      <c r="BS6" s="395"/>
      <c r="BT6" s="395"/>
      <c r="BU6" s="396"/>
      <c r="BV6" s="394">
        <v>527934</v>
      </c>
      <c r="BW6" s="395"/>
      <c r="BX6" s="395"/>
      <c r="BY6" s="395"/>
      <c r="BZ6" s="395"/>
      <c r="CA6" s="395"/>
      <c r="CB6" s="395"/>
      <c r="CC6" s="396"/>
      <c r="CD6" s="397" t="s">
        <v>106</v>
      </c>
      <c r="CE6" s="398"/>
      <c r="CF6" s="398"/>
      <c r="CG6" s="398"/>
      <c r="CH6" s="398"/>
      <c r="CI6" s="398"/>
      <c r="CJ6" s="398"/>
      <c r="CK6" s="398"/>
      <c r="CL6" s="398"/>
      <c r="CM6" s="398"/>
      <c r="CN6" s="398"/>
      <c r="CO6" s="398"/>
      <c r="CP6" s="398"/>
      <c r="CQ6" s="398"/>
      <c r="CR6" s="398"/>
      <c r="CS6" s="399"/>
      <c r="CT6" s="431">
        <v>90.1</v>
      </c>
      <c r="CU6" s="432"/>
      <c r="CV6" s="432"/>
      <c r="CW6" s="432"/>
      <c r="CX6" s="432"/>
      <c r="CY6" s="432"/>
      <c r="CZ6" s="432"/>
      <c r="DA6" s="433"/>
      <c r="DB6" s="431">
        <v>88.4</v>
      </c>
      <c r="DC6" s="432"/>
      <c r="DD6" s="432"/>
      <c r="DE6" s="432"/>
      <c r="DF6" s="432"/>
      <c r="DG6" s="432"/>
      <c r="DH6" s="432"/>
      <c r="DI6" s="433"/>
    </row>
    <row r="7" spans="1:119" ht="18.75" customHeight="1" x14ac:dyDescent="0.15">
      <c r="A7" s="175"/>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107</v>
      </c>
      <c r="AN7" s="424"/>
      <c r="AO7" s="424"/>
      <c r="AP7" s="424"/>
      <c r="AQ7" s="424"/>
      <c r="AR7" s="424"/>
      <c r="AS7" s="424"/>
      <c r="AT7" s="425"/>
      <c r="AU7" s="426" t="s">
        <v>104</v>
      </c>
      <c r="AV7" s="427"/>
      <c r="AW7" s="427"/>
      <c r="AX7" s="427"/>
      <c r="AY7" s="428" t="s">
        <v>108</v>
      </c>
      <c r="AZ7" s="429"/>
      <c r="BA7" s="429"/>
      <c r="BB7" s="429"/>
      <c r="BC7" s="429"/>
      <c r="BD7" s="429"/>
      <c r="BE7" s="429"/>
      <c r="BF7" s="429"/>
      <c r="BG7" s="429"/>
      <c r="BH7" s="429"/>
      <c r="BI7" s="429"/>
      <c r="BJ7" s="429"/>
      <c r="BK7" s="429"/>
      <c r="BL7" s="429"/>
      <c r="BM7" s="430"/>
      <c r="BN7" s="394">
        <v>292557</v>
      </c>
      <c r="BO7" s="395"/>
      <c r="BP7" s="395"/>
      <c r="BQ7" s="395"/>
      <c r="BR7" s="395"/>
      <c r="BS7" s="395"/>
      <c r="BT7" s="395"/>
      <c r="BU7" s="396"/>
      <c r="BV7" s="394">
        <v>54674</v>
      </c>
      <c r="BW7" s="395"/>
      <c r="BX7" s="395"/>
      <c r="BY7" s="395"/>
      <c r="BZ7" s="395"/>
      <c r="CA7" s="395"/>
      <c r="CB7" s="395"/>
      <c r="CC7" s="396"/>
      <c r="CD7" s="397" t="s">
        <v>109</v>
      </c>
      <c r="CE7" s="398"/>
      <c r="CF7" s="398"/>
      <c r="CG7" s="398"/>
      <c r="CH7" s="398"/>
      <c r="CI7" s="398"/>
      <c r="CJ7" s="398"/>
      <c r="CK7" s="398"/>
      <c r="CL7" s="398"/>
      <c r="CM7" s="398"/>
      <c r="CN7" s="398"/>
      <c r="CO7" s="398"/>
      <c r="CP7" s="398"/>
      <c r="CQ7" s="398"/>
      <c r="CR7" s="398"/>
      <c r="CS7" s="399"/>
      <c r="CT7" s="394">
        <v>3775986</v>
      </c>
      <c r="CU7" s="395"/>
      <c r="CV7" s="395"/>
      <c r="CW7" s="395"/>
      <c r="CX7" s="395"/>
      <c r="CY7" s="395"/>
      <c r="CZ7" s="395"/>
      <c r="DA7" s="396"/>
      <c r="DB7" s="394">
        <v>3841551</v>
      </c>
      <c r="DC7" s="395"/>
      <c r="DD7" s="395"/>
      <c r="DE7" s="395"/>
      <c r="DF7" s="395"/>
      <c r="DG7" s="395"/>
      <c r="DH7" s="395"/>
      <c r="DI7" s="396"/>
    </row>
    <row r="8" spans="1:119" ht="18.75" customHeight="1" thickBot="1" x14ac:dyDescent="0.2">
      <c r="A8" s="175"/>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110</v>
      </c>
      <c r="AN8" s="424"/>
      <c r="AO8" s="424"/>
      <c r="AP8" s="424"/>
      <c r="AQ8" s="424"/>
      <c r="AR8" s="424"/>
      <c r="AS8" s="424"/>
      <c r="AT8" s="425"/>
      <c r="AU8" s="426" t="s">
        <v>111</v>
      </c>
      <c r="AV8" s="427"/>
      <c r="AW8" s="427"/>
      <c r="AX8" s="427"/>
      <c r="AY8" s="428" t="s">
        <v>112</v>
      </c>
      <c r="AZ8" s="429"/>
      <c r="BA8" s="429"/>
      <c r="BB8" s="429"/>
      <c r="BC8" s="429"/>
      <c r="BD8" s="429"/>
      <c r="BE8" s="429"/>
      <c r="BF8" s="429"/>
      <c r="BG8" s="429"/>
      <c r="BH8" s="429"/>
      <c r="BI8" s="429"/>
      <c r="BJ8" s="429"/>
      <c r="BK8" s="429"/>
      <c r="BL8" s="429"/>
      <c r="BM8" s="430"/>
      <c r="BN8" s="394">
        <v>151938</v>
      </c>
      <c r="BO8" s="395"/>
      <c r="BP8" s="395"/>
      <c r="BQ8" s="395"/>
      <c r="BR8" s="395"/>
      <c r="BS8" s="395"/>
      <c r="BT8" s="395"/>
      <c r="BU8" s="396"/>
      <c r="BV8" s="394">
        <v>473260</v>
      </c>
      <c r="BW8" s="395"/>
      <c r="BX8" s="395"/>
      <c r="BY8" s="395"/>
      <c r="BZ8" s="395"/>
      <c r="CA8" s="395"/>
      <c r="CB8" s="395"/>
      <c r="CC8" s="396"/>
      <c r="CD8" s="397" t="s">
        <v>113</v>
      </c>
      <c r="CE8" s="398"/>
      <c r="CF8" s="398"/>
      <c r="CG8" s="398"/>
      <c r="CH8" s="398"/>
      <c r="CI8" s="398"/>
      <c r="CJ8" s="398"/>
      <c r="CK8" s="398"/>
      <c r="CL8" s="398"/>
      <c r="CM8" s="398"/>
      <c r="CN8" s="398"/>
      <c r="CO8" s="398"/>
      <c r="CP8" s="398"/>
      <c r="CQ8" s="398"/>
      <c r="CR8" s="398"/>
      <c r="CS8" s="399"/>
      <c r="CT8" s="434">
        <v>0.17</v>
      </c>
      <c r="CU8" s="435"/>
      <c r="CV8" s="435"/>
      <c r="CW8" s="435"/>
      <c r="CX8" s="435"/>
      <c r="CY8" s="435"/>
      <c r="CZ8" s="435"/>
      <c r="DA8" s="436"/>
      <c r="DB8" s="434">
        <v>0.17</v>
      </c>
      <c r="DC8" s="435"/>
      <c r="DD8" s="435"/>
      <c r="DE8" s="435"/>
      <c r="DF8" s="435"/>
      <c r="DG8" s="435"/>
      <c r="DH8" s="435"/>
      <c r="DI8" s="436"/>
    </row>
    <row r="9" spans="1:119" ht="18.75" customHeight="1" thickBot="1" x14ac:dyDescent="0.2">
      <c r="A9" s="175"/>
      <c r="B9" s="388" t="s">
        <v>114</v>
      </c>
      <c r="C9" s="389"/>
      <c r="D9" s="389"/>
      <c r="E9" s="389"/>
      <c r="F9" s="389"/>
      <c r="G9" s="389"/>
      <c r="H9" s="389"/>
      <c r="I9" s="389"/>
      <c r="J9" s="389"/>
      <c r="K9" s="437"/>
      <c r="L9" s="438" t="s">
        <v>115</v>
      </c>
      <c r="M9" s="439"/>
      <c r="N9" s="439"/>
      <c r="O9" s="439"/>
      <c r="P9" s="439"/>
      <c r="Q9" s="440"/>
      <c r="R9" s="441">
        <v>6002</v>
      </c>
      <c r="S9" s="442"/>
      <c r="T9" s="442"/>
      <c r="U9" s="442"/>
      <c r="V9" s="443"/>
      <c r="W9" s="351" t="s">
        <v>116</v>
      </c>
      <c r="X9" s="352"/>
      <c r="Y9" s="352"/>
      <c r="Z9" s="352"/>
      <c r="AA9" s="352"/>
      <c r="AB9" s="352"/>
      <c r="AC9" s="352"/>
      <c r="AD9" s="352"/>
      <c r="AE9" s="352"/>
      <c r="AF9" s="352"/>
      <c r="AG9" s="352"/>
      <c r="AH9" s="352"/>
      <c r="AI9" s="352"/>
      <c r="AJ9" s="352"/>
      <c r="AK9" s="352"/>
      <c r="AL9" s="353"/>
      <c r="AM9" s="423" t="s">
        <v>117</v>
      </c>
      <c r="AN9" s="424"/>
      <c r="AO9" s="424"/>
      <c r="AP9" s="424"/>
      <c r="AQ9" s="424"/>
      <c r="AR9" s="424"/>
      <c r="AS9" s="424"/>
      <c r="AT9" s="425"/>
      <c r="AU9" s="426" t="s">
        <v>104</v>
      </c>
      <c r="AV9" s="427"/>
      <c r="AW9" s="427"/>
      <c r="AX9" s="427"/>
      <c r="AY9" s="428" t="s">
        <v>118</v>
      </c>
      <c r="AZ9" s="429"/>
      <c r="BA9" s="429"/>
      <c r="BB9" s="429"/>
      <c r="BC9" s="429"/>
      <c r="BD9" s="429"/>
      <c r="BE9" s="429"/>
      <c r="BF9" s="429"/>
      <c r="BG9" s="429"/>
      <c r="BH9" s="429"/>
      <c r="BI9" s="429"/>
      <c r="BJ9" s="429"/>
      <c r="BK9" s="429"/>
      <c r="BL9" s="429"/>
      <c r="BM9" s="430"/>
      <c r="BN9" s="394">
        <v>-321322</v>
      </c>
      <c r="BO9" s="395"/>
      <c r="BP9" s="395"/>
      <c r="BQ9" s="395"/>
      <c r="BR9" s="395"/>
      <c r="BS9" s="395"/>
      <c r="BT9" s="395"/>
      <c r="BU9" s="396"/>
      <c r="BV9" s="394">
        <v>31172</v>
      </c>
      <c r="BW9" s="395"/>
      <c r="BX9" s="395"/>
      <c r="BY9" s="395"/>
      <c r="BZ9" s="395"/>
      <c r="CA9" s="395"/>
      <c r="CB9" s="395"/>
      <c r="CC9" s="396"/>
      <c r="CD9" s="397" t="s">
        <v>119</v>
      </c>
      <c r="CE9" s="398"/>
      <c r="CF9" s="398"/>
      <c r="CG9" s="398"/>
      <c r="CH9" s="398"/>
      <c r="CI9" s="398"/>
      <c r="CJ9" s="398"/>
      <c r="CK9" s="398"/>
      <c r="CL9" s="398"/>
      <c r="CM9" s="398"/>
      <c r="CN9" s="398"/>
      <c r="CO9" s="398"/>
      <c r="CP9" s="398"/>
      <c r="CQ9" s="398"/>
      <c r="CR9" s="398"/>
      <c r="CS9" s="399"/>
      <c r="CT9" s="391">
        <v>23.4</v>
      </c>
      <c r="CU9" s="392"/>
      <c r="CV9" s="392"/>
      <c r="CW9" s="392"/>
      <c r="CX9" s="392"/>
      <c r="CY9" s="392"/>
      <c r="CZ9" s="392"/>
      <c r="DA9" s="393"/>
      <c r="DB9" s="391">
        <v>29.8</v>
      </c>
      <c r="DC9" s="392"/>
      <c r="DD9" s="392"/>
      <c r="DE9" s="392"/>
      <c r="DF9" s="392"/>
      <c r="DG9" s="392"/>
      <c r="DH9" s="392"/>
      <c r="DI9" s="393"/>
    </row>
    <row r="10" spans="1:119" ht="18.75" customHeight="1" thickBot="1" x14ac:dyDescent="0.2">
      <c r="A10" s="175"/>
      <c r="B10" s="388"/>
      <c r="C10" s="389"/>
      <c r="D10" s="389"/>
      <c r="E10" s="389"/>
      <c r="F10" s="389"/>
      <c r="G10" s="389"/>
      <c r="H10" s="389"/>
      <c r="I10" s="389"/>
      <c r="J10" s="389"/>
      <c r="K10" s="437"/>
      <c r="L10" s="444" t="s">
        <v>120</v>
      </c>
      <c r="M10" s="424"/>
      <c r="N10" s="424"/>
      <c r="O10" s="424"/>
      <c r="P10" s="424"/>
      <c r="Q10" s="425"/>
      <c r="R10" s="445">
        <v>6840</v>
      </c>
      <c r="S10" s="446"/>
      <c r="T10" s="446"/>
      <c r="U10" s="446"/>
      <c r="V10" s="447"/>
      <c r="W10" s="382"/>
      <c r="X10" s="383"/>
      <c r="Y10" s="383"/>
      <c r="Z10" s="383"/>
      <c r="AA10" s="383"/>
      <c r="AB10" s="383"/>
      <c r="AC10" s="383"/>
      <c r="AD10" s="383"/>
      <c r="AE10" s="383"/>
      <c r="AF10" s="383"/>
      <c r="AG10" s="383"/>
      <c r="AH10" s="383"/>
      <c r="AI10" s="383"/>
      <c r="AJ10" s="383"/>
      <c r="AK10" s="383"/>
      <c r="AL10" s="386"/>
      <c r="AM10" s="423" t="s">
        <v>121</v>
      </c>
      <c r="AN10" s="424"/>
      <c r="AO10" s="424"/>
      <c r="AP10" s="424"/>
      <c r="AQ10" s="424"/>
      <c r="AR10" s="424"/>
      <c r="AS10" s="424"/>
      <c r="AT10" s="425"/>
      <c r="AU10" s="426" t="s">
        <v>122</v>
      </c>
      <c r="AV10" s="427"/>
      <c r="AW10" s="427"/>
      <c r="AX10" s="427"/>
      <c r="AY10" s="428" t="s">
        <v>123</v>
      </c>
      <c r="AZ10" s="429"/>
      <c r="BA10" s="429"/>
      <c r="BB10" s="429"/>
      <c r="BC10" s="429"/>
      <c r="BD10" s="429"/>
      <c r="BE10" s="429"/>
      <c r="BF10" s="429"/>
      <c r="BG10" s="429"/>
      <c r="BH10" s="429"/>
      <c r="BI10" s="429"/>
      <c r="BJ10" s="429"/>
      <c r="BK10" s="429"/>
      <c r="BL10" s="429"/>
      <c r="BM10" s="430"/>
      <c r="BN10" s="394">
        <v>1813</v>
      </c>
      <c r="BO10" s="395"/>
      <c r="BP10" s="395"/>
      <c r="BQ10" s="395"/>
      <c r="BR10" s="395"/>
      <c r="BS10" s="395"/>
      <c r="BT10" s="395"/>
      <c r="BU10" s="396"/>
      <c r="BV10" s="394">
        <v>2386</v>
      </c>
      <c r="BW10" s="395"/>
      <c r="BX10" s="395"/>
      <c r="BY10" s="395"/>
      <c r="BZ10" s="395"/>
      <c r="CA10" s="395"/>
      <c r="CB10" s="395"/>
      <c r="CC10" s="396"/>
      <c r="CD10" s="181" t="s">
        <v>124</v>
      </c>
      <c r="CE10" s="182"/>
      <c r="CF10" s="182"/>
      <c r="CG10" s="182"/>
      <c r="CH10" s="182"/>
      <c r="CI10" s="182"/>
      <c r="CJ10" s="182"/>
      <c r="CK10" s="182"/>
      <c r="CL10" s="182"/>
      <c r="CM10" s="182"/>
      <c r="CN10" s="182"/>
      <c r="CO10" s="182"/>
      <c r="CP10" s="182"/>
      <c r="CQ10" s="182"/>
      <c r="CR10" s="182"/>
      <c r="CS10" s="183"/>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75"/>
      <c r="B11" s="388"/>
      <c r="C11" s="389"/>
      <c r="D11" s="389"/>
      <c r="E11" s="389"/>
      <c r="F11" s="389"/>
      <c r="G11" s="389"/>
      <c r="H11" s="389"/>
      <c r="I11" s="389"/>
      <c r="J11" s="389"/>
      <c r="K11" s="437"/>
      <c r="L11" s="448" t="s">
        <v>125</v>
      </c>
      <c r="M11" s="449"/>
      <c r="N11" s="449"/>
      <c r="O11" s="449"/>
      <c r="P11" s="449"/>
      <c r="Q11" s="450"/>
      <c r="R11" s="451" t="s">
        <v>126</v>
      </c>
      <c r="S11" s="452"/>
      <c r="T11" s="452"/>
      <c r="U11" s="452"/>
      <c r="V11" s="453"/>
      <c r="W11" s="382"/>
      <c r="X11" s="383"/>
      <c r="Y11" s="383"/>
      <c r="Z11" s="383"/>
      <c r="AA11" s="383"/>
      <c r="AB11" s="383"/>
      <c r="AC11" s="383"/>
      <c r="AD11" s="383"/>
      <c r="AE11" s="383"/>
      <c r="AF11" s="383"/>
      <c r="AG11" s="383"/>
      <c r="AH11" s="383"/>
      <c r="AI11" s="383"/>
      <c r="AJ11" s="383"/>
      <c r="AK11" s="383"/>
      <c r="AL11" s="386"/>
      <c r="AM11" s="423" t="s">
        <v>127</v>
      </c>
      <c r="AN11" s="424"/>
      <c r="AO11" s="424"/>
      <c r="AP11" s="424"/>
      <c r="AQ11" s="424"/>
      <c r="AR11" s="424"/>
      <c r="AS11" s="424"/>
      <c r="AT11" s="425"/>
      <c r="AU11" s="426" t="s">
        <v>122</v>
      </c>
      <c r="AV11" s="427"/>
      <c r="AW11" s="427"/>
      <c r="AX11" s="427"/>
      <c r="AY11" s="428" t="s">
        <v>128</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588500</v>
      </c>
      <c r="BW11" s="395"/>
      <c r="BX11" s="395"/>
      <c r="BY11" s="395"/>
      <c r="BZ11" s="395"/>
      <c r="CA11" s="395"/>
      <c r="CB11" s="395"/>
      <c r="CC11" s="396"/>
      <c r="CD11" s="397" t="s">
        <v>129</v>
      </c>
      <c r="CE11" s="398"/>
      <c r="CF11" s="398"/>
      <c r="CG11" s="398"/>
      <c r="CH11" s="398"/>
      <c r="CI11" s="398"/>
      <c r="CJ11" s="398"/>
      <c r="CK11" s="398"/>
      <c r="CL11" s="398"/>
      <c r="CM11" s="398"/>
      <c r="CN11" s="398"/>
      <c r="CO11" s="398"/>
      <c r="CP11" s="398"/>
      <c r="CQ11" s="398"/>
      <c r="CR11" s="398"/>
      <c r="CS11" s="399"/>
      <c r="CT11" s="434" t="s">
        <v>130</v>
      </c>
      <c r="CU11" s="435"/>
      <c r="CV11" s="435"/>
      <c r="CW11" s="435"/>
      <c r="CX11" s="435"/>
      <c r="CY11" s="435"/>
      <c r="CZ11" s="435"/>
      <c r="DA11" s="436"/>
      <c r="DB11" s="434" t="s">
        <v>131</v>
      </c>
      <c r="DC11" s="435"/>
      <c r="DD11" s="435"/>
      <c r="DE11" s="435"/>
      <c r="DF11" s="435"/>
      <c r="DG11" s="435"/>
      <c r="DH11" s="435"/>
      <c r="DI11" s="436"/>
    </row>
    <row r="12" spans="1:119" ht="18.75" customHeight="1" x14ac:dyDescent="0.15">
      <c r="A12" s="175"/>
      <c r="B12" s="454" t="s">
        <v>132</v>
      </c>
      <c r="C12" s="455"/>
      <c r="D12" s="455"/>
      <c r="E12" s="455"/>
      <c r="F12" s="455"/>
      <c r="G12" s="455"/>
      <c r="H12" s="455"/>
      <c r="I12" s="455"/>
      <c r="J12" s="455"/>
      <c r="K12" s="456"/>
      <c r="L12" s="463" t="s">
        <v>133</v>
      </c>
      <c r="M12" s="464"/>
      <c r="N12" s="464"/>
      <c r="O12" s="464"/>
      <c r="P12" s="464"/>
      <c r="Q12" s="465"/>
      <c r="R12" s="466">
        <v>6106</v>
      </c>
      <c r="S12" s="467"/>
      <c r="T12" s="467"/>
      <c r="U12" s="467"/>
      <c r="V12" s="468"/>
      <c r="W12" s="469" t="s">
        <v>1</v>
      </c>
      <c r="X12" s="427"/>
      <c r="Y12" s="427"/>
      <c r="Z12" s="427"/>
      <c r="AA12" s="427"/>
      <c r="AB12" s="470"/>
      <c r="AC12" s="471" t="s">
        <v>134</v>
      </c>
      <c r="AD12" s="472"/>
      <c r="AE12" s="472"/>
      <c r="AF12" s="472"/>
      <c r="AG12" s="473"/>
      <c r="AH12" s="471" t="s">
        <v>135</v>
      </c>
      <c r="AI12" s="472"/>
      <c r="AJ12" s="472"/>
      <c r="AK12" s="472"/>
      <c r="AL12" s="474"/>
      <c r="AM12" s="423" t="s">
        <v>136</v>
      </c>
      <c r="AN12" s="424"/>
      <c r="AO12" s="424"/>
      <c r="AP12" s="424"/>
      <c r="AQ12" s="424"/>
      <c r="AR12" s="424"/>
      <c r="AS12" s="424"/>
      <c r="AT12" s="425"/>
      <c r="AU12" s="426" t="s">
        <v>96</v>
      </c>
      <c r="AV12" s="427"/>
      <c r="AW12" s="427"/>
      <c r="AX12" s="427"/>
      <c r="AY12" s="428" t="s">
        <v>137</v>
      </c>
      <c r="AZ12" s="429"/>
      <c r="BA12" s="429"/>
      <c r="BB12" s="429"/>
      <c r="BC12" s="429"/>
      <c r="BD12" s="429"/>
      <c r="BE12" s="429"/>
      <c r="BF12" s="429"/>
      <c r="BG12" s="429"/>
      <c r="BH12" s="429"/>
      <c r="BI12" s="429"/>
      <c r="BJ12" s="429"/>
      <c r="BK12" s="429"/>
      <c r="BL12" s="429"/>
      <c r="BM12" s="430"/>
      <c r="BN12" s="394">
        <v>0</v>
      </c>
      <c r="BO12" s="395"/>
      <c r="BP12" s="395"/>
      <c r="BQ12" s="395"/>
      <c r="BR12" s="395"/>
      <c r="BS12" s="395"/>
      <c r="BT12" s="395"/>
      <c r="BU12" s="396"/>
      <c r="BV12" s="394">
        <v>0</v>
      </c>
      <c r="BW12" s="395"/>
      <c r="BX12" s="395"/>
      <c r="BY12" s="395"/>
      <c r="BZ12" s="395"/>
      <c r="CA12" s="395"/>
      <c r="CB12" s="395"/>
      <c r="CC12" s="396"/>
      <c r="CD12" s="397" t="s">
        <v>138</v>
      </c>
      <c r="CE12" s="398"/>
      <c r="CF12" s="398"/>
      <c r="CG12" s="398"/>
      <c r="CH12" s="398"/>
      <c r="CI12" s="398"/>
      <c r="CJ12" s="398"/>
      <c r="CK12" s="398"/>
      <c r="CL12" s="398"/>
      <c r="CM12" s="398"/>
      <c r="CN12" s="398"/>
      <c r="CO12" s="398"/>
      <c r="CP12" s="398"/>
      <c r="CQ12" s="398"/>
      <c r="CR12" s="398"/>
      <c r="CS12" s="399"/>
      <c r="CT12" s="434" t="s">
        <v>130</v>
      </c>
      <c r="CU12" s="435"/>
      <c r="CV12" s="435"/>
      <c r="CW12" s="435"/>
      <c r="CX12" s="435"/>
      <c r="CY12" s="435"/>
      <c r="CZ12" s="435"/>
      <c r="DA12" s="436"/>
      <c r="DB12" s="434" t="s">
        <v>130</v>
      </c>
      <c r="DC12" s="435"/>
      <c r="DD12" s="435"/>
      <c r="DE12" s="435"/>
      <c r="DF12" s="435"/>
      <c r="DG12" s="435"/>
      <c r="DH12" s="435"/>
      <c r="DI12" s="436"/>
    </row>
    <row r="13" spans="1:119" ht="18.75" customHeight="1" x14ac:dyDescent="0.15">
      <c r="A13" s="175"/>
      <c r="B13" s="457"/>
      <c r="C13" s="458"/>
      <c r="D13" s="458"/>
      <c r="E13" s="458"/>
      <c r="F13" s="458"/>
      <c r="G13" s="458"/>
      <c r="H13" s="458"/>
      <c r="I13" s="458"/>
      <c r="J13" s="458"/>
      <c r="K13" s="459"/>
      <c r="L13" s="190"/>
      <c r="M13" s="485" t="s">
        <v>139</v>
      </c>
      <c r="N13" s="486"/>
      <c r="O13" s="486"/>
      <c r="P13" s="486"/>
      <c r="Q13" s="487"/>
      <c r="R13" s="478">
        <v>6077</v>
      </c>
      <c r="S13" s="479"/>
      <c r="T13" s="479"/>
      <c r="U13" s="479"/>
      <c r="V13" s="480"/>
      <c r="W13" s="410" t="s">
        <v>140</v>
      </c>
      <c r="X13" s="411"/>
      <c r="Y13" s="411"/>
      <c r="Z13" s="411"/>
      <c r="AA13" s="411"/>
      <c r="AB13" s="401"/>
      <c r="AC13" s="445">
        <v>597</v>
      </c>
      <c r="AD13" s="446"/>
      <c r="AE13" s="446"/>
      <c r="AF13" s="446"/>
      <c r="AG13" s="488"/>
      <c r="AH13" s="445">
        <v>596</v>
      </c>
      <c r="AI13" s="446"/>
      <c r="AJ13" s="446"/>
      <c r="AK13" s="446"/>
      <c r="AL13" s="447"/>
      <c r="AM13" s="423" t="s">
        <v>141</v>
      </c>
      <c r="AN13" s="424"/>
      <c r="AO13" s="424"/>
      <c r="AP13" s="424"/>
      <c r="AQ13" s="424"/>
      <c r="AR13" s="424"/>
      <c r="AS13" s="424"/>
      <c r="AT13" s="425"/>
      <c r="AU13" s="426" t="s">
        <v>142</v>
      </c>
      <c r="AV13" s="427"/>
      <c r="AW13" s="427"/>
      <c r="AX13" s="427"/>
      <c r="AY13" s="428" t="s">
        <v>143</v>
      </c>
      <c r="AZ13" s="429"/>
      <c r="BA13" s="429"/>
      <c r="BB13" s="429"/>
      <c r="BC13" s="429"/>
      <c r="BD13" s="429"/>
      <c r="BE13" s="429"/>
      <c r="BF13" s="429"/>
      <c r="BG13" s="429"/>
      <c r="BH13" s="429"/>
      <c r="BI13" s="429"/>
      <c r="BJ13" s="429"/>
      <c r="BK13" s="429"/>
      <c r="BL13" s="429"/>
      <c r="BM13" s="430"/>
      <c r="BN13" s="394">
        <v>-319509</v>
      </c>
      <c r="BO13" s="395"/>
      <c r="BP13" s="395"/>
      <c r="BQ13" s="395"/>
      <c r="BR13" s="395"/>
      <c r="BS13" s="395"/>
      <c r="BT13" s="395"/>
      <c r="BU13" s="396"/>
      <c r="BV13" s="394">
        <v>622058</v>
      </c>
      <c r="BW13" s="395"/>
      <c r="BX13" s="395"/>
      <c r="BY13" s="395"/>
      <c r="BZ13" s="395"/>
      <c r="CA13" s="395"/>
      <c r="CB13" s="395"/>
      <c r="CC13" s="396"/>
      <c r="CD13" s="397" t="s">
        <v>144</v>
      </c>
      <c r="CE13" s="398"/>
      <c r="CF13" s="398"/>
      <c r="CG13" s="398"/>
      <c r="CH13" s="398"/>
      <c r="CI13" s="398"/>
      <c r="CJ13" s="398"/>
      <c r="CK13" s="398"/>
      <c r="CL13" s="398"/>
      <c r="CM13" s="398"/>
      <c r="CN13" s="398"/>
      <c r="CO13" s="398"/>
      <c r="CP13" s="398"/>
      <c r="CQ13" s="398"/>
      <c r="CR13" s="398"/>
      <c r="CS13" s="399"/>
      <c r="CT13" s="391">
        <v>12.4</v>
      </c>
      <c r="CU13" s="392"/>
      <c r="CV13" s="392"/>
      <c r="CW13" s="392"/>
      <c r="CX13" s="392"/>
      <c r="CY13" s="392"/>
      <c r="CZ13" s="392"/>
      <c r="DA13" s="393"/>
      <c r="DB13" s="391">
        <v>11.7</v>
      </c>
      <c r="DC13" s="392"/>
      <c r="DD13" s="392"/>
      <c r="DE13" s="392"/>
      <c r="DF13" s="392"/>
      <c r="DG13" s="392"/>
      <c r="DH13" s="392"/>
      <c r="DI13" s="393"/>
    </row>
    <row r="14" spans="1:119" ht="18.75" customHeight="1" thickBot="1" x14ac:dyDescent="0.2">
      <c r="A14" s="175"/>
      <c r="B14" s="457"/>
      <c r="C14" s="458"/>
      <c r="D14" s="458"/>
      <c r="E14" s="458"/>
      <c r="F14" s="458"/>
      <c r="G14" s="458"/>
      <c r="H14" s="458"/>
      <c r="I14" s="458"/>
      <c r="J14" s="458"/>
      <c r="K14" s="459"/>
      <c r="L14" s="475" t="s">
        <v>145</v>
      </c>
      <c r="M14" s="476"/>
      <c r="N14" s="476"/>
      <c r="O14" s="476"/>
      <c r="P14" s="476"/>
      <c r="Q14" s="477"/>
      <c r="R14" s="478">
        <v>6283</v>
      </c>
      <c r="S14" s="479"/>
      <c r="T14" s="479"/>
      <c r="U14" s="479"/>
      <c r="V14" s="480"/>
      <c r="W14" s="384"/>
      <c r="X14" s="385"/>
      <c r="Y14" s="385"/>
      <c r="Z14" s="385"/>
      <c r="AA14" s="385"/>
      <c r="AB14" s="374"/>
      <c r="AC14" s="481">
        <v>21.5</v>
      </c>
      <c r="AD14" s="482"/>
      <c r="AE14" s="482"/>
      <c r="AF14" s="482"/>
      <c r="AG14" s="483"/>
      <c r="AH14" s="481">
        <v>19.600000000000001</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146</v>
      </c>
      <c r="CE14" s="490"/>
      <c r="CF14" s="490"/>
      <c r="CG14" s="490"/>
      <c r="CH14" s="490"/>
      <c r="CI14" s="490"/>
      <c r="CJ14" s="490"/>
      <c r="CK14" s="490"/>
      <c r="CL14" s="490"/>
      <c r="CM14" s="490"/>
      <c r="CN14" s="490"/>
      <c r="CO14" s="490"/>
      <c r="CP14" s="490"/>
      <c r="CQ14" s="490"/>
      <c r="CR14" s="490"/>
      <c r="CS14" s="491"/>
      <c r="CT14" s="492" t="s">
        <v>130</v>
      </c>
      <c r="CU14" s="493"/>
      <c r="CV14" s="493"/>
      <c r="CW14" s="493"/>
      <c r="CX14" s="493"/>
      <c r="CY14" s="493"/>
      <c r="CZ14" s="493"/>
      <c r="DA14" s="494"/>
      <c r="DB14" s="492" t="s">
        <v>147</v>
      </c>
      <c r="DC14" s="493"/>
      <c r="DD14" s="493"/>
      <c r="DE14" s="493"/>
      <c r="DF14" s="493"/>
      <c r="DG14" s="493"/>
      <c r="DH14" s="493"/>
      <c r="DI14" s="494"/>
    </row>
    <row r="15" spans="1:119" ht="18.75" customHeight="1" x14ac:dyDescent="0.15">
      <c r="A15" s="175"/>
      <c r="B15" s="457"/>
      <c r="C15" s="458"/>
      <c r="D15" s="458"/>
      <c r="E15" s="458"/>
      <c r="F15" s="458"/>
      <c r="G15" s="458"/>
      <c r="H15" s="458"/>
      <c r="I15" s="458"/>
      <c r="J15" s="458"/>
      <c r="K15" s="459"/>
      <c r="L15" s="190"/>
      <c r="M15" s="485" t="s">
        <v>139</v>
      </c>
      <c r="N15" s="486"/>
      <c r="O15" s="486"/>
      <c r="P15" s="486"/>
      <c r="Q15" s="487"/>
      <c r="R15" s="478">
        <v>6251</v>
      </c>
      <c r="S15" s="479"/>
      <c r="T15" s="479"/>
      <c r="U15" s="479"/>
      <c r="V15" s="480"/>
      <c r="W15" s="410" t="s">
        <v>148</v>
      </c>
      <c r="X15" s="411"/>
      <c r="Y15" s="411"/>
      <c r="Z15" s="411"/>
      <c r="AA15" s="411"/>
      <c r="AB15" s="401"/>
      <c r="AC15" s="445">
        <v>570</v>
      </c>
      <c r="AD15" s="446"/>
      <c r="AE15" s="446"/>
      <c r="AF15" s="446"/>
      <c r="AG15" s="488"/>
      <c r="AH15" s="445">
        <v>620</v>
      </c>
      <c r="AI15" s="446"/>
      <c r="AJ15" s="446"/>
      <c r="AK15" s="446"/>
      <c r="AL15" s="447"/>
      <c r="AM15" s="423"/>
      <c r="AN15" s="424"/>
      <c r="AO15" s="424"/>
      <c r="AP15" s="424"/>
      <c r="AQ15" s="424"/>
      <c r="AR15" s="424"/>
      <c r="AS15" s="424"/>
      <c r="AT15" s="425"/>
      <c r="AU15" s="426"/>
      <c r="AV15" s="427"/>
      <c r="AW15" s="427"/>
      <c r="AX15" s="427"/>
      <c r="AY15" s="354" t="s">
        <v>149</v>
      </c>
      <c r="AZ15" s="355"/>
      <c r="BA15" s="355"/>
      <c r="BB15" s="355"/>
      <c r="BC15" s="355"/>
      <c r="BD15" s="355"/>
      <c r="BE15" s="355"/>
      <c r="BF15" s="355"/>
      <c r="BG15" s="355"/>
      <c r="BH15" s="355"/>
      <c r="BI15" s="355"/>
      <c r="BJ15" s="355"/>
      <c r="BK15" s="355"/>
      <c r="BL15" s="355"/>
      <c r="BM15" s="356"/>
      <c r="BN15" s="357">
        <v>608154</v>
      </c>
      <c r="BO15" s="358"/>
      <c r="BP15" s="358"/>
      <c r="BQ15" s="358"/>
      <c r="BR15" s="358"/>
      <c r="BS15" s="358"/>
      <c r="BT15" s="358"/>
      <c r="BU15" s="359"/>
      <c r="BV15" s="357">
        <v>590543</v>
      </c>
      <c r="BW15" s="358"/>
      <c r="BX15" s="358"/>
      <c r="BY15" s="358"/>
      <c r="BZ15" s="358"/>
      <c r="CA15" s="358"/>
      <c r="CB15" s="358"/>
      <c r="CC15" s="359"/>
      <c r="CD15" s="495" t="s">
        <v>150</v>
      </c>
      <c r="CE15" s="496"/>
      <c r="CF15" s="496"/>
      <c r="CG15" s="496"/>
      <c r="CH15" s="496"/>
      <c r="CI15" s="496"/>
      <c r="CJ15" s="496"/>
      <c r="CK15" s="496"/>
      <c r="CL15" s="496"/>
      <c r="CM15" s="496"/>
      <c r="CN15" s="496"/>
      <c r="CO15" s="496"/>
      <c r="CP15" s="496"/>
      <c r="CQ15" s="496"/>
      <c r="CR15" s="496"/>
      <c r="CS15" s="497"/>
      <c r="CT15" s="191"/>
      <c r="CU15" s="192"/>
      <c r="CV15" s="192"/>
      <c r="CW15" s="192"/>
      <c r="CX15" s="192"/>
      <c r="CY15" s="192"/>
      <c r="CZ15" s="192"/>
      <c r="DA15" s="193"/>
      <c r="DB15" s="191"/>
      <c r="DC15" s="192"/>
      <c r="DD15" s="192"/>
      <c r="DE15" s="192"/>
      <c r="DF15" s="192"/>
      <c r="DG15" s="192"/>
      <c r="DH15" s="192"/>
      <c r="DI15" s="193"/>
    </row>
    <row r="16" spans="1:119" ht="18.75" customHeight="1" x14ac:dyDescent="0.15">
      <c r="A16" s="175"/>
      <c r="B16" s="457"/>
      <c r="C16" s="458"/>
      <c r="D16" s="458"/>
      <c r="E16" s="458"/>
      <c r="F16" s="458"/>
      <c r="G16" s="458"/>
      <c r="H16" s="458"/>
      <c r="I16" s="458"/>
      <c r="J16" s="458"/>
      <c r="K16" s="459"/>
      <c r="L16" s="475" t="s">
        <v>151</v>
      </c>
      <c r="M16" s="498"/>
      <c r="N16" s="498"/>
      <c r="O16" s="498"/>
      <c r="P16" s="498"/>
      <c r="Q16" s="499"/>
      <c r="R16" s="500" t="s">
        <v>152</v>
      </c>
      <c r="S16" s="501"/>
      <c r="T16" s="501"/>
      <c r="U16" s="501"/>
      <c r="V16" s="502"/>
      <c r="W16" s="384"/>
      <c r="X16" s="385"/>
      <c r="Y16" s="385"/>
      <c r="Z16" s="385"/>
      <c r="AA16" s="385"/>
      <c r="AB16" s="374"/>
      <c r="AC16" s="481">
        <v>20.5</v>
      </c>
      <c r="AD16" s="482"/>
      <c r="AE16" s="482"/>
      <c r="AF16" s="482"/>
      <c r="AG16" s="483"/>
      <c r="AH16" s="481">
        <v>20.399999999999999</v>
      </c>
      <c r="AI16" s="482"/>
      <c r="AJ16" s="482"/>
      <c r="AK16" s="482"/>
      <c r="AL16" s="484"/>
      <c r="AM16" s="423"/>
      <c r="AN16" s="424"/>
      <c r="AO16" s="424"/>
      <c r="AP16" s="424"/>
      <c r="AQ16" s="424"/>
      <c r="AR16" s="424"/>
      <c r="AS16" s="424"/>
      <c r="AT16" s="425"/>
      <c r="AU16" s="426"/>
      <c r="AV16" s="427"/>
      <c r="AW16" s="427"/>
      <c r="AX16" s="427"/>
      <c r="AY16" s="428" t="s">
        <v>153</v>
      </c>
      <c r="AZ16" s="429"/>
      <c r="BA16" s="429"/>
      <c r="BB16" s="429"/>
      <c r="BC16" s="429"/>
      <c r="BD16" s="429"/>
      <c r="BE16" s="429"/>
      <c r="BF16" s="429"/>
      <c r="BG16" s="429"/>
      <c r="BH16" s="429"/>
      <c r="BI16" s="429"/>
      <c r="BJ16" s="429"/>
      <c r="BK16" s="429"/>
      <c r="BL16" s="429"/>
      <c r="BM16" s="430"/>
      <c r="BN16" s="394">
        <v>3607174</v>
      </c>
      <c r="BO16" s="395"/>
      <c r="BP16" s="395"/>
      <c r="BQ16" s="395"/>
      <c r="BR16" s="395"/>
      <c r="BS16" s="395"/>
      <c r="BT16" s="395"/>
      <c r="BU16" s="396"/>
      <c r="BV16" s="394">
        <v>3588975</v>
      </c>
      <c r="BW16" s="395"/>
      <c r="BX16" s="395"/>
      <c r="BY16" s="395"/>
      <c r="BZ16" s="395"/>
      <c r="CA16" s="395"/>
      <c r="CB16" s="395"/>
      <c r="CC16" s="396"/>
      <c r="CD16" s="184"/>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75"/>
      <c r="B17" s="460"/>
      <c r="C17" s="461"/>
      <c r="D17" s="461"/>
      <c r="E17" s="461"/>
      <c r="F17" s="461"/>
      <c r="G17" s="461"/>
      <c r="H17" s="461"/>
      <c r="I17" s="461"/>
      <c r="J17" s="461"/>
      <c r="K17" s="462"/>
      <c r="L17" s="194"/>
      <c r="M17" s="505" t="s">
        <v>154</v>
      </c>
      <c r="N17" s="506"/>
      <c r="O17" s="506"/>
      <c r="P17" s="506"/>
      <c r="Q17" s="507"/>
      <c r="R17" s="500" t="s">
        <v>155</v>
      </c>
      <c r="S17" s="501"/>
      <c r="T17" s="501"/>
      <c r="U17" s="501"/>
      <c r="V17" s="502"/>
      <c r="W17" s="410" t="s">
        <v>156</v>
      </c>
      <c r="X17" s="411"/>
      <c r="Y17" s="411"/>
      <c r="Z17" s="411"/>
      <c r="AA17" s="411"/>
      <c r="AB17" s="401"/>
      <c r="AC17" s="445">
        <v>1612</v>
      </c>
      <c r="AD17" s="446"/>
      <c r="AE17" s="446"/>
      <c r="AF17" s="446"/>
      <c r="AG17" s="488"/>
      <c r="AH17" s="445">
        <v>1819</v>
      </c>
      <c r="AI17" s="446"/>
      <c r="AJ17" s="446"/>
      <c r="AK17" s="446"/>
      <c r="AL17" s="447"/>
      <c r="AM17" s="423"/>
      <c r="AN17" s="424"/>
      <c r="AO17" s="424"/>
      <c r="AP17" s="424"/>
      <c r="AQ17" s="424"/>
      <c r="AR17" s="424"/>
      <c r="AS17" s="424"/>
      <c r="AT17" s="425"/>
      <c r="AU17" s="426"/>
      <c r="AV17" s="427"/>
      <c r="AW17" s="427"/>
      <c r="AX17" s="427"/>
      <c r="AY17" s="428" t="s">
        <v>157</v>
      </c>
      <c r="AZ17" s="429"/>
      <c r="BA17" s="429"/>
      <c r="BB17" s="429"/>
      <c r="BC17" s="429"/>
      <c r="BD17" s="429"/>
      <c r="BE17" s="429"/>
      <c r="BF17" s="429"/>
      <c r="BG17" s="429"/>
      <c r="BH17" s="429"/>
      <c r="BI17" s="429"/>
      <c r="BJ17" s="429"/>
      <c r="BK17" s="429"/>
      <c r="BL17" s="429"/>
      <c r="BM17" s="430"/>
      <c r="BN17" s="394">
        <v>745938</v>
      </c>
      <c r="BO17" s="395"/>
      <c r="BP17" s="395"/>
      <c r="BQ17" s="395"/>
      <c r="BR17" s="395"/>
      <c r="BS17" s="395"/>
      <c r="BT17" s="395"/>
      <c r="BU17" s="396"/>
      <c r="BV17" s="394">
        <v>722229</v>
      </c>
      <c r="BW17" s="395"/>
      <c r="BX17" s="395"/>
      <c r="BY17" s="395"/>
      <c r="BZ17" s="395"/>
      <c r="CA17" s="395"/>
      <c r="CB17" s="395"/>
      <c r="CC17" s="396"/>
      <c r="CD17" s="184"/>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75"/>
      <c r="B18" s="516" t="s">
        <v>158</v>
      </c>
      <c r="C18" s="437"/>
      <c r="D18" s="437"/>
      <c r="E18" s="517"/>
      <c r="F18" s="517"/>
      <c r="G18" s="517"/>
      <c r="H18" s="517"/>
      <c r="I18" s="517"/>
      <c r="J18" s="517"/>
      <c r="K18" s="517"/>
      <c r="L18" s="518">
        <v>193.21</v>
      </c>
      <c r="M18" s="518"/>
      <c r="N18" s="518"/>
      <c r="O18" s="518"/>
      <c r="P18" s="518"/>
      <c r="Q18" s="518"/>
      <c r="R18" s="519"/>
      <c r="S18" s="519"/>
      <c r="T18" s="519"/>
      <c r="U18" s="519"/>
      <c r="V18" s="520"/>
      <c r="W18" s="412"/>
      <c r="X18" s="413"/>
      <c r="Y18" s="413"/>
      <c r="Z18" s="413"/>
      <c r="AA18" s="413"/>
      <c r="AB18" s="404"/>
      <c r="AC18" s="521">
        <v>58</v>
      </c>
      <c r="AD18" s="522"/>
      <c r="AE18" s="522"/>
      <c r="AF18" s="522"/>
      <c r="AG18" s="523"/>
      <c r="AH18" s="521">
        <v>59.9</v>
      </c>
      <c r="AI18" s="522"/>
      <c r="AJ18" s="522"/>
      <c r="AK18" s="522"/>
      <c r="AL18" s="524"/>
      <c r="AM18" s="423"/>
      <c r="AN18" s="424"/>
      <c r="AO18" s="424"/>
      <c r="AP18" s="424"/>
      <c r="AQ18" s="424"/>
      <c r="AR18" s="424"/>
      <c r="AS18" s="424"/>
      <c r="AT18" s="425"/>
      <c r="AU18" s="426"/>
      <c r="AV18" s="427"/>
      <c r="AW18" s="427"/>
      <c r="AX18" s="427"/>
      <c r="AY18" s="428" t="s">
        <v>159</v>
      </c>
      <c r="AZ18" s="429"/>
      <c r="BA18" s="429"/>
      <c r="BB18" s="429"/>
      <c r="BC18" s="429"/>
      <c r="BD18" s="429"/>
      <c r="BE18" s="429"/>
      <c r="BF18" s="429"/>
      <c r="BG18" s="429"/>
      <c r="BH18" s="429"/>
      <c r="BI18" s="429"/>
      <c r="BJ18" s="429"/>
      <c r="BK18" s="429"/>
      <c r="BL18" s="429"/>
      <c r="BM18" s="430"/>
      <c r="BN18" s="394">
        <v>3395029</v>
      </c>
      <c r="BO18" s="395"/>
      <c r="BP18" s="395"/>
      <c r="BQ18" s="395"/>
      <c r="BR18" s="395"/>
      <c r="BS18" s="395"/>
      <c r="BT18" s="395"/>
      <c r="BU18" s="396"/>
      <c r="BV18" s="394">
        <v>3331596</v>
      </c>
      <c r="BW18" s="395"/>
      <c r="BX18" s="395"/>
      <c r="BY18" s="395"/>
      <c r="BZ18" s="395"/>
      <c r="CA18" s="395"/>
      <c r="CB18" s="395"/>
      <c r="CC18" s="396"/>
      <c r="CD18" s="184"/>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75"/>
      <c r="B19" s="516" t="s">
        <v>160</v>
      </c>
      <c r="C19" s="437"/>
      <c r="D19" s="437"/>
      <c r="E19" s="517"/>
      <c r="F19" s="517"/>
      <c r="G19" s="517"/>
      <c r="H19" s="517"/>
      <c r="I19" s="517"/>
      <c r="J19" s="517"/>
      <c r="K19" s="517"/>
      <c r="L19" s="525">
        <v>31</v>
      </c>
      <c r="M19" s="525"/>
      <c r="N19" s="525"/>
      <c r="O19" s="525"/>
      <c r="P19" s="525"/>
      <c r="Q19" s="525"/>
      <c r="R19" s="526"/>
      <c r="S19" s="526"/>
      <c r="T19" s="526"/>
      <c r="U19" s="526"/>
      <c r="V19" s="527"/>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161</v>
      </c>
      <c r="AZ19" s="429"/>
      <c r="BA19" s="429"/>
      <c r="BB19" s="429"/>
      <c r="BC19" s="429"/>
      <c r="BD19" s="429"/>
      <c r="BE19" s="429"/>
      <c r="BF19" s="429"/>
      <c r="BG19" s="429"/>
      <c r="BH19" s="429"/>
      <c r="BI19" s="429"/>
      <c r="BJ19" s="429"/>
      <c r="BK19" s="429"/>
      <c r="BL19" s="429"/>
      <c r="BM19" s="430"/>
      <c r="BN19" s="394">
        <v>5083075</v>
      </c>
      <c r="BO19" s="395"/>
      <c r="BP19" s="395"/>
      <c r="BQ19" s="395"/>
      <c r="BR19" s="395"/>
      <c r="BS19" s="395"/>
      <c r="BT19" s="395"/>
      <c r="BU19" s="396"/>
      <c r="BV19" s="394">
        <v>5745925</v>
      </c>
      <c r="BW19" s="395"/>
      <c r="BX19" s="395"/>
      <c r="BY19" s="395"/>
      <c r="BZ19" s="395"/>
      <c r="CA19" s="395"/>
      <c r="CB19" s="395"/>
      <c r="CC19" s="396"/>
      <c r="CD19" s="184"/>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75"/>
      <c r="B20" s="516" t="s">
        <v>162</v>
      </c>
      <c r="C20" s="437"/>
      <c r="D20" s="437"/>
      <c r="E20" s="517"/>
      <c r="F20" s="517"/>
      <c r="G20" s="517"/>
      <c r="H20" s="517"/>
      <c r="I20" s="517"/>
      <c r="J20" s="517"/>
      <c r="K20" s="517"/>
      <c r="L20" s="525">
        <v>2702</v>
      </c>
      <c r="M20" s="525"/>
      <c r="N20" s="525"/>
      <c r="O20" s="525"/>
      <c r="P20" s="525"/>
      <c r="Q20" s="525"/>
      <c r="R20" s="526"/>
      <c r="S20" s="526"/>
      <c r="T20" s="526"/>
      <c r="U20" s="526"/>
      <c r="V20" s="527"/>
      <c r="W20" s="412"/>
      <c r="X20" s="413"/>
      <c r="Y20" s="413"/>
      <c r="Z20" s="413"/>
      <c r="AA20" s="413"/>
      <c r="AB20" s="413"/>
      <c r="AC20" s="528"/>
      <c r="AD20" s="528"/>
      <c r="AE20" s="528"/>
      <c r="AF20" s="528"/>
      <c r="AG20" s="528"/>
      <c r="AH20" s="528"/>
      <c r="AI20" s="528"/>
      <c r="AJ20" s="528"/>
      <c r="AK20" s="528"/>
      <c r="AL20" s="529"/>
      <c r="AM20" s="530"/>
      <c r="AN20" s="449"/>
      <c r="AO20" s="449"/>
      <c r="AP20" s="449"/>
      <c r="AQ20" s="449"/>
      <c r="AR20" s="449"/>
      <c r="AS20" s="449"/>
      <c r="AT20" s="450"/>
      <c r="AU20" s="531"/>
      <c r="AV20" s="532"/>
      <c r="AW20" s="532"/>
      <c r="AX20" s="533"/>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84"/>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75"/>
      <c r="B21" s="534" t="s">
        <v>163</v>
      </c>
      <c r="C21" s="535"/>
      <c r="D21" s="535"/>
      <c r="E21" s="535"/>
      <c r="F21" s="535"/>
      <c r="G21" s="535"/>
      <c r="H21" s="535"/>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535"/>
      <c r="AK21" s="535"/>
      <c r="AL21" s="535"/>
      <c r="AM21" s="535"/>
      <c r="AN21" s="535"/>
      <c r="AO21" s="535"/>
      <c r="AP21" s="535"/>
      <c r="AQ21" s="535"/>
      <c r="AR21" s="535"/>
      <c r="AS21" s="535"/>
      <c r="AT21" s="535"/>
      <c r="AU21" s="535"/>
      <c r="AV21" s="535"/>
      <c r="AW21" s="535"/>
      <c r="AX21" s="536"/>
      <c r="AY21" s="510"/>
      <c r="AZ21" s="511"/>
      <c r="BA21" s="511"/>
      <c r="BB21" s="511"/>
      <c r="BC21" s="511"/>
      <c r="BD21" s="511"/>
      <c r="BE21" s="511"/>
      <c r="BF21" s="511"/>
      <c r="BG21" s="511"/>
      <c r="BH21" s="511"/>
      <c r="BI21" s="511"/>
      <c r="BJ21" s="511"/>
      <c r="BK21" s="511"/>
      <c r="BL21" s="511"/>
      <c r="BM21" s="512"/>
      <c r="BN21" s="513"/>
      <c r="BO21" s="514"/>
      <c r="BP21" s="514"/>
      <c r="BQ21" s="514"/>
      <c r="BR21" s="514"/>
      <c r="BS21" s="514"/>
      <c r="BT21" s="514"/>
      <c r="BU21" s="515"/>
      <c r="BV21" s="513"/>
      <c r="BW21" s="514"/>
      <c r="BX21" s="514"/>
      <c r="BY21" s="514"/>
      <c r="BZ21" s="514"/>
      <c r="CA21" s="514"/>
      <c r="CB21" s="514"/>
      <c r="CC21" s="515"/>
      <c r="CD21" s="184"/>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75"/>
      <c r="B22" s="564" t="s">
        <v>164</v>
      </c>
      <c r="C22" s="538"/>
      <c r="D22" s="539"/>
      <c r="E22" s="406" t="s">
        <v>1</v>
      </c>
      <c r="F22" s="411"/>
      <c r="G22" s="411"/>
      <c r="H22" s="411"/>
      <c r="I22" s="411"/>
      <c r="J22" s="411"/>
      <c r="K22" s="401"/>
      <c r="L22" s="406" t="s">
        <v>165</v>
      </c>
      <c r="M22" s="411"/>
      <c r="N22" s="411"/>
      <c r="O22" s="411"/>
      <c r="P22" s="401"/>
      <c r="Q22" s="569" t="s">
        <v>166</v>
      </c>
      <c r="R22" s="570"/>
      <c r="S22" s="570"/>
      <c r="T22" s="570"/>
      <c r="U22" s="570"/>
      <c r="V22" s="571"/>
      <c r="W22" s="537" t="s">
        <v>167</v>
      </c>
      <c r="X22" s="538"/>
      <c r="Y22" s="539"/>
      <c r="Z22" s="406" t="s">
        <v>1</v>
      </c>
      <c r="AA22" s="411"/>
      <c r="AB22" s="411"/>
      <c r="AC22" s="411"/>
      <c r="AD22" s="411"/>
      <c r="AE22" s="411"/>
      <c r="AF22" s="411"/>
      <c r="AG22" s="401"/>
      <c r="AH22" s="575" t="s">
        <v>168</v>
      </c>
      <c r="AI22" s="411"/>
      <c r="AJ22" s="411"/>
      <c r="AK22" s="411"/>
      <c r="AL22" s="401"/>
      <c r="AM22" s="575" t="s">
        <v>169</v>
      </c>
      <c r="AN22" s="576"/>
      <c r="AO22" s="576"/>
      <c r="AP22" s="576"/>
      <c r="AQ22" s="576"/>
      <c r="AR22" s="577"/>
      <c r="AS22" s="569" t="s">
        <v>166</v>
      </c>
      <c r="AT22" s="570"/>
      <c r="AU22" s="570"/>
      <c r="AV22" s="570"/>
      <c r="AW22" s="570"/>
      <c r="AX22" s="581"/>
      <c r="AY22" s="354" t="s">
        <v>170</v>
      </c>
      <c r="AZ22" s="355"/>
      <c r="BA22" s="355"/>
      <c r="BB22" s="355"/>
      <c r="BC22" s="355"/>
      <c r="BD22" s="355"/>
      <c r="BE22" s="355"/>
      <c r="BF22" s="355"/>
      <c r="BG22" s="355"/>
      <c r="BH22" s="355"/>
      <c r="BI22" s="355"/>
      <c r="BJ22" s="355"/>
      <c r="BK22" s="355"/>
      <c r="BL22" s="355"/>
      <c r="BM22" s="356"/>
      <c r="BN22" s="357">
        <v>13590142</v>
      </c>
      <c r="BO22" s="358"/>
      <c r="BP22" s="358"/>
      <c r="BQ22" s="358"/>
      <c r="BR22" s="358"/>
      <c r="BS22" s="358"/>
      <c r="BT22" s="358"/>
      <c r="BU22" s="359"/>
      <c r="BV22" s="357">
        <v>13736692</v>
      </c>
      <c r="BW22" s="358"/>
      <c r="BX22" s="358"/>
      <c r="BY22" s="358"/>
      <c r="BZ22" s="358"/>
      <c r="CA22" s="358"/>
      <c r="CB22" s="358"/>
      <c r="CC22" s="359"/>
      <c r="CD22" s="184"/>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75"/>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171</v>
      </c>
      <c r="AZ23" s="429"/>
      <c r="BA23" s="429"/>
      <c r="BB23" s="429"/>
      <c r="BC23" s="429"/>
      <c r="BD23" s="429"/>
      <c r="BE23" s="429"/>
      <c r="BF23" s="429"/>
      <c r="BG23" s="429"/>
      <c r="BH23" s="429"/>
      <c r="BI23" s="429"/>
      <c r="BJ23" s="429"/>
      <c r="BK23" s="429"/>
      <c r="BL23" s="429"/>
      <c r="BM23" s="430"/>
      <c r="BN23" s="394">
        <v>9954333</v>
      </c>
      <c r="BO23" s="395"/>
      <c r="BP23" s="395"/>
      <c r="BQ23" s="395"/>
      <c r="BR23" s="395"/>
      <c r="BS23" s="395"/>
      <c r="BT23" s="395"/>
      <c r="BU23" s="396"/>
      <c r="BV23" s="394">
        <v>10164186</v>
      </c>
      <c r="BW23" s="395"/>
      <c r="BX23" s="395"/>
      <c r="BY23" s="395"/>
      <c r="BZ23" s="395"/>
      <c r="CA23" s="395"/>
      <c r="CB23" s="395"/>
      <c r="CC23" s="396"/>
      <c r="CD23" s="184"/>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75"/>
      <c r="B24" s="565"/>
      <c r="C24" s="541"/>
      <c r="D24" s="542"/>
      <c r="E24" s="444" t="s">
        <v>172</v>
      </c>
      <c r="F24" s="424"/>
      <c r="G24" s="424"/>
      <c r="H24" s="424"/>
      <c r="I24" s="424"/>
      <c r="J24" s="424"/>
      <c r="K24" s="425"/>
      <c r="L24" s="445">
        <v>1</v>
      </c>
      <c r="M24" s="446"/>
      <c r="N24" s="446"/>
      <c r="O24" s="446"/>
      <c r="P24" s="488"/>
      <c r="Q24" s="445">
        <v>7000</v>
      </c>
      <c r="R24" s="446"/>
      <c r="S24" s="446"/>
      <c r="T24" s="446"/>
      <c r="U24" s="446"/>
      <c r="V24" s="488"/>
      <c r="W24" s="540"/>
      <c r="X24" s="541"/>
      <c r="Y24" s="542"/>
      <c r="Z24" s="444" t="s">
        <v>173</v>
      </c>
      <c r="AA24" s="424"/>
      <c r="AB24" s="424"/>
      <c r="AC24" s="424"/>
      <c r="AD24" s="424"/>
      <c r="AE24" s="424"/>
      <c r="AF24" s="424"/>
      <c r="AG24" s="425"/>
      <c r="AH24" s="445">
        <v>126</v>
      </c>
      <c r="AI24" s="446"/>
      <c r="AJ24" s="446"/>
      <c r="AK24" s="446"/>
      <c r="AL24" s="488"/>
      <c r="AM24" s="445">
        <v>375228</v>
      </c>
      <c r="AN24" s="446"/>
      <c r="AO24" s="446"/>
      <c r="AP24" s="446"/>
      <c r="AQ24" s="446"/>
      <c r="AR24" s="488"/>
      <c r="AS24" s="445">
        <v>2978</v>
      </c>
      <c r="AT24" s="446"/>
      <c r="AU24" s="446"/>
      <c r="AV24" s="446"/>
      <c r="AW24" s="446"/>
      <c r="AX24" s="447"/>
      <c r="AY24" s="510" t="s">
        <v>174</v>
      </c>
      <c r="AZ24" s="511"/>
      <c r="BA24" s="511"/>
      <c r="BB24" s="511"/>
      <c r="BC24" s="511"/>
      <c r="BD24" s="511"/>
      <c r="BE24" s="511"/>
      <c r="BF24" s="511"/>
      <c r="BG24" s="511"/>
      <c r="BH24" s="511"/>
      <c r="BI24" s="511"/>
      <c r="BJ24" s="511"/>
      <c r="BK24" s="511"/>
      <c r="BL24" s="511"/>
      <c r="BM24" s="512"/>
      <c r="BN24" s="394">
        <v>11865156</v>
      </c>
      <c r="BO24" s="395"/>
      <c r="BP24" s="395"/>
      <c r="BQ24" s="395"/>
      <c r="BR24" s="395"/>
      <c r="BS24" s="395"/>
      <c r="BT24" s="395"/>
      <c r="BU24" s="396"/>
      <c r="BV24" s="394">
        <v>11874144</v>
      </c>
      <c r="BW24" s="395"/>
      <c r="BX24" s="395"/>
      <c r="BY24" s="395"/>
      <c r="BZ24" s="395"/>
      <c r="CA24" s="395"/>
      <c r="CB24" s="395"/>
      <c r="CC24" s="396"/>
      <c r="CD24" s="184"/>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75"/>
      <c r="B25" s="565"/>
      <c r="C25" s="541"/>
      <c r="D25" s="542"/>
      <c r="E25" s="444" t="s">
        <v>175</v>
      </c>
      <c r="F25" s="424"/>
      <c r="G25" s="424"/>
      <c r="H25" s="424"/>
      <c r="I25" s="424"/>
      <c r="J25" s="424"/>
      <c r="K25" s="425"/>
      <c r="L25" s="445">
        <v>1</v>
      </c>
      <c r="M25" s="446"/>
      <c r="N25" s="446"/>
      <c r="O25" s="446"/>
      <c r="P25" s="488"/>
      <c r="Q25" s="445">
        <v>5980</v>
      </c>
      <c r="R25" s="446"/>
      <c r="S25" s="446"/>
      <c r="T25" s="446"/>
      <c r="U25" s="446"/>
      <c r="V25" s="488"/>
      <c r="W25" s="540"/>
      <c r="X25" s="541"/>
      <c r="Y25" s="542"/>
      <c r="Z25" s="444" t="s">
        <v>176</v>
      </c>
      <c r="AA25" s="424"/>
      <c r="AB25" s="424"/>
      <c r="AC25" s="424"/>
      <c r="AD25" s="424"/>
      <c r="AE25" s="424"/>
      <c r="AF25" s="424"/>
      <c r="AG25" s="425"/>
      <c r="AH25" s="445" t="s">
        <v>147</v>
      </c>
      <c r="AI25" s="446"/>
      <c r="AJ25" s="446"/>
      <c r="AK25" s="446"/>
      <c r="AL25" s="488"/>
      <c r="AM25" s="445" t="s">
        <v>147</v>
      </c>
      <c r="AN25" s="446"/>
      <c r="AO25" s="446"/>
      <c r="AP25" s="446"/>
      <c r="AQ25" s="446"/>
      <c r="AR25" s="488"/>
      <c r="AS25" s="445" t="s">
        <v>147</v>
      </c>
      <c r="AT25" s="446"/>
      <c r="AU25" s="446"/>
      <c r="AV25" s="446"/>
      <c r="AW25" s="446"/>
      <c r="AX25" s="447"/>
      <c r="AY25" s="354" t="s">
        <v>177</v>
      </c>
      <c r="AZ25" s="355"/>
      <c r="BA25" s="355"/>
      <c r="BB25" s="355"/>
      <c r="BC25" s="355"/>
      <c r="BD25" s="355"/>
      <c r="BE25" s="355"/>
      <c r="BF25" s="355"/>
      <c r="BG25" s="355"/>
      <c r="BH25" s="355"/>
      <c r="BI25" s="355"/>
      <c r="BJ25" s="355"/>
      <c r="BK25" s="355"/>
      <c r="BL25" s="355"/>
      <c r="BM25" s="356"/>
      <c r="BN25" s="357">
        <v>450070</v>
      </c>
      <c r="BO25" s="358"/>
      <c r="BP25" s="358"/>
      <c r="BQ25" s="358"/>
      <c r="BR25" s="358"/>
      <c r="BS25" s="358"/>
      <c r="BT25" s="358"/>
      <c r="BU25" s="359"/>
      <c r="BV25" s="357">
        <v>237669</v>
      </c>
      <c r="BW25" s="358"/>
      <c r="BX25" s="358"/>
      <c r="BY25" s="358"/>
      <c r="BZ25" s="358"/>
      <c r="CA25" s="358"/>
      <c r="CB25" s="358"/>
      <c r="CC25" s="359"/>
      <c r="CD25" s="184"/>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75"/>
      <c r="B26" s="565"/>
      <c r="C26" s="541"/>
      <c r="D26" s="542"/>
      <c r="E26" s="444" t="s">
        <v>178</v>
      </c>
      <c r="F26" s="424"/>
      <c r="G26" s="424"/>
      <c r="H26" s="424"/>
      <c r="I26" s="424"/>
      <c r="J26" s="424"/>
      <c r="K26" s="425"/>
      <c r="L26" s="445">
        <v>1</v>
      </c>
      <c r="M26" s="446"/>
      <c r="N26" s="446"/>
      <c r="O26" s="446"/>
      <c r="P26" s="488"/>
      <c r="Q26" s="445">
        <v>5630</v>
      </c>
      <c r="R26" s="446"/>
      <c r="S26" s="446"/>
      <c r="T26" s="446"/>
      <c r="U26" s="446"/>
      <c r="V26" s="488"/>
      <c r="W26" s="540"/>
      <c r="X26" s="541"/>
      <c r="Y26" s="542"/>
      <c r="Z26" s="444" t="s">
        <v>179</v>
      </c>
      <c r="AA26" s="546"/>
      <c r="AB26" s="546"/>
      <c r="AC26" s="546"/>
      <c r="AD26" s="546"/>
      <c r="AE26" s="546"/>
      <c r="AF26" s="546"/>
      <c r="AG26" s="547"/>
      <c r="AH26" s="445">
        <v>2</v>
      </c>
      <c r="AI26" s="446"/>
      <c r="AJ26" s="446"/>
      <c r="AK26" s="446"/>
      <c r="AL26" s="488"/>
      <c r="AM26" s="445" t="s">
        <v>180</v>
      </c>
      <c r="AN26" s="446"/>
      <c r="AO26" s="446"/>
      <c r="AP26" s="446"/>
      <c r="AQ26" s="446"/>
      <c r="AR26" s="488"/>
      <c r="AS26" s="445" t="s">
        <v>180</v>
      </c>
      <c r="AT26" s="446"/>
      <c r="AU26" s="446"/>
      <c r="AV26" s="446"/>
      <c r="AW26" s="446"/>
      <c r="AX26" s="447"/>
      <c r="AY26" s="397" t="s">
        <v>181</v>
      </c>
      <c r="AZ26" s="398"/>
      <c r="BA26" s="398"/>
      <c r="BB26" s="398"/>
      <c r="BC26" s="398"/>
      <c r="BD26" s="398"/>
      <c r="BE26" s="398"/>
      <c r="BF26" s="398"/>
      <c r="BG26" s="398"/>
      <c r="BH26" s="398"/>
      <c r="BI26" s="398"/>
      <c r="BJ26" s="398"/>
      <c r="BK26" s="398"/>
      <c r="BL26" s="398"/>
      <c r="BM26" s="399"/>
      <c r="BN26" s="394" t="s">
        <v>147</v>
      </c>
      <c r="BO26" s="395"/>
      <c r="BP26" s="395"/>
      <c r="BQ26" s="395"/>
      <c r="BR26" s="395"/>
      <c r="BS26" s="395"/>
      <c r="BT26" s="395"/>
      <c r="BU26" s="396"/>
      <c r="BV26" s="394" t="s">
        <v>147</v>
      </c>
      <c r="BW26" s="395"/>
      <c r="BX26" s="395"/>
      <c r="BY26" s="395"/>
      <c r="BZ26" s="395"/>
      <c r="CA26" s="395"/>
      <c r="CB26" s="395"/>
      <c r="CC26" s="396"/>
      <c r="CD26" s="184"/>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75"/>
      <c r="B27" s="565"/>
      <c r="C27" s="541"/>
      <c r="D27" s="542"/>
      <c r="E27" s="444" t="s">
        <v>182</v>
      </c>
      <c r="F27" s="424"/>
      <c r="G27" s="424"/>
      <c r="H27" s="424"/>
      <c r="I27" s="424"/>
      <c r="J27" s="424"/>
      <c r="K27" s="425"/>
      <c r="L27" s="445">
        <v>1</v>
      </c>
      <c r="M27" s="446"/>
      <c r="N27" s="446"/>
      <c r="O27" s="446"/>
      <c r="P27" s="488"/>
      <c r="Q27" s="445">
        <v>2540</v>
      </c>
      <c r="R27" s="446"/>
      <c r="S27" s="446"/>
      <c r="T27" s="446"/>
      <c r="U27" s="446"/>
      <c r="V27" s="488"/>
      <c r="W27" s="540"/>
      <c r="X27" s="541"/>
      <c r="Y27" s="542"/>
      <c r="Z27" s="444" t="s">
        <v>183</v>
      </c>
      <c r="AA27" s="424"/>
      <c r="AB27" s="424"/>
      <c r="AC27" s="424"/>
      <c r="AD27" s="424"/>
      <c r="AE27" s="424"/>
      <c r="AF27" s="424"/>
      <c r="AG27" s="425"/>
      <c r="AH27" s="445" t="s">
        <v>147</v>
      </c>
      <c r="AI27" s="446"/>
      <c r="AJ27" s="446"/>
      <c r="AK27" s="446"/>
      <c r="AL27" s="488"/>
      <c r="AM27" s="445" t="s">
        <v>147</v>
      </c>
      <c r="AN27" s="446"/>
      <c r="AO27" s="446"/>
      <c r="AP27" s="446"/>
      <c r="AQ27" s="446"/>
      <c r="AR27" s="488"/>
      <c r="AS27" s="445" t="s">
        <v>147</v>
      </c>
      <c r="AT27" s="446"/>
      <c r="AU27" s="446"/>
      <c r="AV27" s="446"/>
      <c r="AW27" s="446"/>
      <c r="AX27" s="447"/>
      <c r="AY27" s="489" t="s">
        <v>184</v>
      </c>
      <c r="AZ27" s="490"/>
      <c r="BA27" s="490"/>
      <c r="BB27" s="490"/>
      <c r="BC27" s="490"/>
      <c r="BD27" s="490"/>
      <c r="BE27" s="490"/>
      <c r="BF27" s="490"/>
      <c r="BG27" s="490"/>
      <c r="BH27" s="490"/>
      <c r="BI27" s="490"/>
      <c r="BJ27" s="490"/>
      <c r="BK27" s="490"/>
      <c r="BL27" s="490"/>
      <c r="BM27" s="491"/>
      <c r="BN27" s="513">
        <v>161358</v>
      </c>
      <c r="BO27" s="514"/>
      <c r="BP27" s="514"/>
      <c r="BQ27" s="514"/>
      <c r="BR27" s="514"/>
      <c r="BS27" s="514"/>
      <c r="BT27" s="514"/>
      <c r="BU27" s="515"/>
      <c r="BV27" s="513">
        <v>161272</v>
      </c>
      <c r="BW27" s="514"/>
      <c r="BX27" s="514"/>
      <c r="BY27" s="514"/>
      <c r="BZ27" s="514"/>
      <c r="CA27" s="514"/>
      <c r="CB27" s="514"/>
      <c r="CC27" s="515"/>
      <c r="CD27" s="178"/>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75"/>
      <c r="B28" s="565"/>
      <c r="C28" s="541"/>
      <c r="D28" s="542"/>
      <c r="E28" s="444" t="s">
        <v>185</v>
      </c>
      <c r="F28" s="424"/>
      <c r="G28" s="424"/>
      <c r="H28" s="424"/>
      <c r="I28" s="424"/>
      <c r="J28" s="424"/>
      <c r="K28" s="425"/>
      <c r="L28" s="445">
        <v>1</v>
      </c>
      <c r="M28" s="446"/>
      <c r="N28" s="446"/>
      <c r="O28" s="446"/>
      <c r="P28" s="488"/>
      <c r="Q28" s="445">
        <v>2010</v>
      </c>
      <c r="R28" s="446"/>
      <c r="S28" s="446"/>
      <c r="T28" s="446"/>
      <c r="U28" s="446"/>
      <c r="V28" s="488"/>
      <c r="W28" s="540"/>
      <c r="X28" s="541"/>
      <c r="Y28" s="542"/>
      <c r="Z28" s="444" t="s">
        <v>186</v>
      </c>
      <c r="AA28" s="424"/>
      <c r="AB28" s="424"/>
      <c r="AC28" s="424"/>
      <c r="AD28" s="424"/>
      <c r="AE28" s="424"/>
      <c r="AF28" s="424"/>
      <c r="AG28" s="425"/>
      <c r="AH28" s="445" t="s">
        <v>147</v>
      </c>
      <c r="AI28" s="446"/>
      <c r="AJ28" s="446"/>
      <c r="AK28" s="446"/>
      <c r="AL28" s="488"/>
      <c r="AM28" s="445" t="s">
        <v>147</v>
      </c>
      <c r="AN28" s="446"/>
      <c r="AO28" s="446"/>
      <c r="AP28" s="446"/>
      <c r="AQ28" s="446"/>
      <c r="AR28" s="488"/>
      <c r="AS28" s="445" t="s">
        <v>147</v>
      </c>
      <c r="AT28" s="446"/>
      <c r="AU28" s="446"/>
      <c r="AV28" s="446"/>
      <c r="AW28" s="446"/>
      <c r="AX28" s="447"/>
      <c r="AY28" s="548" t="s">
        <v>187</v>
      </c>
      <c r="AZ28" s="549"/>
      <c r="BA28" s="549"/>
      <c r="BB28" s="550"/>
      <c r="BC28" s="354" t="s">
        <v>50</v>
      </c>
      <c r="BD28" s="355"/>
      <c r="BE28" s="355"/>
      <c r="BF28" s="355"/>
      <c r="BG28" s="355"/>
      <c r="BH28" s="355"/>
      <c r="BI28" s="355"/>
      <c r="BJ28" s="355"/>
      <c r="BK28" s="355"/>
      <c r="BL28" s="355"/>
      <c r="BM28" s="356"/>
      <c r="BN28" s="357">
        <v>1933308</v>
      </c>
      <c r="BO28" s="358"/>
      <c r="BP28" s="358"/>
      <c r="BQ28" s="358"/>
      <c r="BR28" s="358"/>
      <c r="BS28" s="358"/>
      <c r="BT28" s="358"/>
      <c r="BU28" s="359"/>
      <c r="BV28" s="357">
        <v>1989922</v>
      </c>
      <c r="BW28" s="358"/>
      <c r="BX28" s="358"/>
      <c r="BY28" s="358"/>
      <c r="BZ28" s="358"/>
      <c r="CA28" s="358"/>
      <c r="CB28" s="358"/>
      <c r="CC28" s="359"/>
      <c r="CD28" s="184"/>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75"/>
      <c r="B29" s="565"/>
      <c r="C29" s="541"/>
      <c r="D29" s="542"/>
      <c r="E29" s="444" t="s">
        <v>188</v>
      </c>
      <c r="F29" s="424"/>
      <c r="G29" s="424"/>
      <c r="H29" s="424"/>
      <c r="I29" s="424"/>
      <c r="J29" s="424"/>
      <c r="K29" s="425"/>
      <c r="L29" s="445">
        <v>10</v>
      </c>
      <c r="M29" s="446"/>
      <c r="N29" s="446"/>
      <c r="O29" s="446"/>
      <c r="P29" s="488"/>
      <c r="Q29" s="445">
        <v>1820</v>
      </c>
      <c r="R29" s="446"/>
      <c r="S29" s="446"/>
      <c r="T29" s="446"/>
      <c r="U29" s="446"/>
      <c r="V29" s="488"/>
      <c r="W29" s="543"/>
      <c r="X29" s="544"/>
      <c r="Y29" s="545"/>
      <c r="Z29" s="444" t="s">
        <v>189</v>
      </c>
      <c r="AA29" s="424"/>
      <c r="AB29" s="424"/>
      <c r="AC29" s="424"/>
      <c r="AD29" s="424"/>
      <c r="AE29" s="424"/>
      <c r="AF29" s="424"/>
      <c r="AG29" s="425"/>
      <c r="AH29" s="445">
        <v>126</v>
      </c>
      <c r="AI29" s="446"/>
      <c r="AJ29" s="446"/>
      <c r="AK29" s="446"/>
      <c r="AL29" s="488"/>
      <c r="AM29" s="445">
        <v>375228</v>
      </c>
      <c r="AN29" s="446"/>
      <c r="AO29" s="446"/>
      <c r="AP29" s="446"/>
      <c r="AQ29" s="446"/>
      <c r="AR29" s="488"/>
      <c r="AS29" s="445">
        <v>2978</v>
      </c>
      <c r="AT29" s="446"/>
      <c r="AU29" s="446"/>
      <c r="AV29" s="446"/>
      <c r="AW29" s="446"/>
      <c r="AX29" s="447"/>
      <c r="AY29" s="551"/>
      <c r="AZ29" s="552"/>
      <c r="BA29" s="552"/>
      <c r="BB29" s="553"/>
      <c r="BC29" s="428" t="s">
        <v>190</v>
      </c>
      <c r="BD29" s="429"/>
      <c r="BE29" s="429"/>
      <c r="BF29" s="429"/>
      <c r="BG29" s="429"/>
      <c r="BH29" s="429"/>
      <c r="BI29" s="429"/>
      <c r="BJ29" s="429"/>
      <c r="BK29" s="429"/>
      <c r="BL29" s="429"/>
      <c r="BM29" s="430"/>
      <c r="BN29" s="394">
        <v>992234</v>
      </c>
      <c r="BO29" s="395"/>
      <c r="BP29" s="395"/>
      <c r="BQ29" s="395"/>
      <c r="BR29" s="395"/>
      <c r="BS29" s="395"/>
      <c r="BT29" s="395"/>
      <c r="BU29" s="396"/>
      <c r="BV29" s="394">
        <v>991658</v>
      </c>
      <c r="BW29" s="395"/>
      <c r="BX29" s="395"/>
      <c r="BY29" s="395"/>
      <c r="BZ29" s="395"/>
      <c r="CA29" s="395"/>
      <c r="CB29" s="395"/>
      <c r="CC29" s="396"/>
      <c r="CD29" s="178"/>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75"/>
      <c r="B30" s="566"/>
      <c r="C30" s="567"/>
      <c r="D30" s="568"/>
      <c r="E30" s="448"/>
      <c r="F30" s="449"/>
      <c r="G30" s="449"/>
      <c r="H30" s="449"/>
      <c r="I30" s="449"/>
      <c r="J30" s="449"/>
      <c r="K30" s="450"/>
      <c r="L30" s="558"/>
      <c r="M30" s="559"/>
      <c r="N30" s="559"/>
      <c r="O30" s="559"/>
      <c r="P30" s="560"/>
      <c r="Q30" s="558"/>
      <c r="R30" s="559"/>
      <c r="S30" s="559"/>
      <c r="T30" s="559"/>
      <c r="U30" s="559"/>
      <c r="V30" s="560"/>
      <c r="W30" s="561" t="s">
        <v>191</v>
      </c>
      <c r="X30" s="562"/>
      <c r="Y30" s="562"/>
      <c r="Z30" s="562"/>
      <c r="AA30" s="562"/>
      <c r="AB30" s="562"/>
      <c r="AC30" s="562"/>
      <c r="AD30" s="562"/>
      <c r="AE30" s="562"/>
      <c r="AF30" s="562"/>
      <c r="AG30" s="563"/>
      <c r="AH30" s="521">
        <v>97.5</v>
      </c>
      <c r="AI30" s="522"/>
      <c r="AJ30" s="522"/>
      <c r="AK30" s="522"/>
      <c r="AL30" s="522"/>
      <c r="AM30" s="522"/>
      <c r="AN30" s="522"/>
      <c r="AO30" s="522"/>
      <c r="AP30" s="522"/>
      <c r="AQ30" s="522"/>
      <c r="AR30" s="522"/>
      <c r="AS30" s="522"/>
      <c r="AT30" s="522"/>
      <c r="AU30" s="522"/>
      <c r="AV30" s="522"/>
      <c r="AW30" s="522"/>
      <c r="AX30" s="524"/>
      <c r="AY30" s="554"/>
      <c r="AZ30" s="555"/>
      <c r="BA30" s="555"/>
      <c r="BB30" s="556"/>
      <c r="BC30" s="510" t="s">
        <v>52</v>
      </c>
      <c r="BD30" s="511"/>
      <c r="BE30" s="511"/>
      <c r="BF30" s="511"/>
      <c r="BG30" s="511"/>
      <c r="BH30" s="511"/>
      <c r="BI30" s="511"/>
      <c r="BJ30" s="511"/>
      <c r="BK30" s="511"/>
      <c r="BL30" s="511"/>
      <c r="BM30" s="512"/>
      <c r="BN30" s="513">
        <v>2532479</v>
      </c>
      <c r="BO30" s="514"/>
      <c r="BP30" s="514"/>
      <c r="BQ30" s="514"/>
      <c r="BR30" s="514"/>
      <c r="BS30" s="514"/>
      <c r="BT30" s="514"/>
      <c r="BU30" s="515"/>
      <c r="BV30" s="513">
        <v>2567254</v>
      </c>
      <c r="BW30" s="514"/>
      <c r="BX30" s="514"/>
      <c r="BY30" s="514"/>
      <c r="BZ30" s="514"/>
      <c r="CA30" s="514"/>
      <c r="CB30" s="514"/>
      <c r="CC30" s="515"/>
      <c r="CD30" s="186"/>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5"/>
      <c r="B31" s="200"/>
      <c r="DI31" s="201"/>
    </row>
    <row r="32" spans="1:113" ht="13.5" customHeight="1" x14ac:dyDescent="0.15">
      <c r="A32" s="175"/>
      <c r="B32" s="202"/>
      <c r="C32" s="557" t="s">
        <v>192</v>
      </c>
      <c r="D32" s="557"/>
      <c r="E32" s="557"/>
      <c r="F32" s="557"/>
      <c r="G32" s="557"/>
      <c r="H32" s="557"/>
      <c r="I32" s="557"/>
      <c r="J32" s="557"/>
      <c r="K32" s="557"/>
      <c r="L32" s="557"/>
      <c r="M32" s="557"/>
      <c r="N32" s="557"/>
      <c r="O32" s="557"/>
      <c r="P32" s="557"/>
      <c r="Q32" s="557"/>
      <c r="R32" s="557"/>
      <c r="S32" s="557"/>
      <c r="U32" s="398" t="s">
        <v>193</v>
      </c>
      <c r="V32" s="398"/>
      <c r="W32" s="398"/>
      <c r="X32" s="398"/>
      <c r="Y32" s="398"/>
      <c r="Z32" s="398"/>
      <c r="AA32" s="398"/>
      <c r="AB32" s="398"/>
      <c r="AC32" s="398"/>
      <c r="AD32" s="398"/>
      <c r="AE32" s="398"/>
      <c r="AF32" s="398"/>
      <c r="AG32" s="398"/>
      <c r="AH32" s="398"/>
      <c r="AI32" s="398"/>
      <c r="AJ32" s="398"/>
      <c r="AK32" s="398"/>
      <c r="AM32" s="398" t="s">
        <v>194</v>
      </c>
      <c r="AN32" s="398"/>
      <c r="AO32" s="398"/>
      <c r="AP32" s="398"/>
      <c r="AQ32" s="398"/>
      <c r="AR32" s="398"/>
      <c r="AS32" s="398"/>
      <c r="AT32" s="398"/>
      <c r="AU32" s="398"/>
      <c r="AV32" s="398"/>
      <c r="AW32" s="398"/>
      <c r="AX32" s="398"/>
      <c r="AY32" s="398"/>
      <c r="AZ32" s="398"/>
      <c r="BA32" s="398"/>
      <c r="BB32" s="398"/>
      <c r="BC32" s="398"/>
      <c r="BE32" s="398" t="s">
        <v>195</v>
      </c>
      <c r="BF32" s="398"/>
      <c r="BG32" s="398"/>
      <c r="BH32" s="398"/>
      <c r="BI32" s="398"/>
      <c r="BJ32" s="398"/>
      <c r="BK32" s="398"/>
      <c r="BL32" s="398"/>
      <c r="BM32" s="398"/>
      <c r="BN32" s="398"/>
      <c r="BO32" s="398"/>
      <c r="BP32" s="398"/>
      <c r="BQ32" s="398"/>
      <c r="BR32" s="398"/>
      <c r="BS32" s="398"/>
      <c r="BT32" s="398"/>
      <c r="BU32" s="398"/>
      <c r="BW32" s="398" t="s">
        <v>196</v>
      </c>
      <c r="BX32" s="398"/>
      <c r="BY32" s="398"/>
      <c r="BZ32" s="398"/>
      <c r="CA32" s="398"/>
      <c r="CB32" s="398"/>
      <c r="CC32" s="398"/>
      <c r="CD32" s="398"/>
      <c r="CE32" s="398"/>
      <c r="CF32" s="398"/>
      <c r="CG32" s="398"/>
      <c r="CH32" s="398"/>
      <c r="CI32" s="398"/>
      <c r="CJ32" s="398"/>
      <c r="CK32" s="398"/>
      <c r="CL32" s="398"/>
      <c r="CM32" s="398"/>
      <c r="CO32" s="398" t="s">
        <v>197</v>
      </c>
      <c r="CP32" s="398"/>
      <c r="CQ32" s="398"/>
      <c r="CR32" s="398"/>
      <c r="CS32" s="398"/>
      <c r="CT32" s="398"/>
      <c r="CU32" s="398"/>
      <c r="CV32" s="398"/>
      <c r="CW32" s="398"/>
      <c r="CX32" s="398"/>
      <c r="CY32" s="398"/>
      <c r="CZ32" s="398"/>
      <c r="DA32" s="398"/>
      <c r="DB32" s="398"/>
      <c r="DC32" s="398"/>
      <c r="DD32" s="398"/>
      <c r="DE32" s="398"/>
      <c r="DI32" s="201"/>
    </row>
    <row r="33" spans="1:113" ht="13.5" customHeight="1" x14ac:dyDescent="0.15">
      <c r="A33" s="175"/>
      <c r="B33" s="202"/>
      <c r="C33" s="418" t="s">
        <v>198</v>
      </c>
      <c r="D33" s="418"/>
      <c r="E33" s="383" t="s">
        <v>199</v>
      </c>
      <c r="F33" s="383"/>
      <c r="G33" s="383"/>
      <c r="H33" s="383"/>
      <c r="I33" s="383"/>
      <c r="J33" s="383"/>
      <c r="K33" s="383"/>
      <c r="L33" s="383"/>
      <c r="M33" s="383"/>
      <c r="N33" s="383"/>
      <c r="O33" s="383"/>
      <c r="P33" s="383"/>
      <c r="Q33" s="383"/>
      <c r="R33" s="383"/>
      <c r="S33" s="383"/>
      <c r="T33" s="179"/>
      <c r="U33" s="418" t="s">
        <v>198</v>
      </c>
      <c r="V33" s="418"/>
      <c r="W33" s="383" t="s">
        <v>199</v>
      </c>
      <c r="X33" s="383"/>
      <c r="Y33" s="383"/>
      <c r="Z33" s="383"/>
      <c r="AA33" s="383"/>
      <c r="AB33" s="383"/>
      <c r="AC33" s="383"/>
      <c r="AD33" s="383"/>
      <c r="AE33" s="383"/>
      <c r="AF33" s="383"/>
      <c r="AG33" s="383"/>
      <c r="AH33" s="383"/>
      <c r="AI33" s="383"/>
      <c r="AJ33" s="383"/>
      <c r="AK33" s="383"/>
      <c r="AL33" s="179"/>
      <c r="AM33" s="418" t="s">
        <v>198</v>
      </c>
      <c r="AN33" s="418"/>
      <c r="AO33" s="383" t="s">
        <v>199</v>
      </c>
      <c r="AP33" s="383"/>
      <c r="AQ33" s="383"/>
      <c r="AR33" s="383"/>
      <c r="AS33" s="383"/>
      <c r="AT33" s="383"/>
      <c r="AU33" s="383"/>
      <c r="AV33" s="383"/>
      <c r="AW33" s="383"/>
      <c r="AX33" s="383"/>
      <c r="AY33" s="383"/>
      <c r="AZ33" s="383"/>
      <c r="BA33" s="383"/>
      <c r="BB33" s="383"/>
      <c r="BC33" s="383"/>
      <c r="BD33" s="185"/>
      <c r="BE33" s="383" t="s">
        <v>200</v>
      </c>
      <c r="BF33" s="383"/>
      <c r="BG33" s="383" t="s">
        <v>201</v>
      </c>
      <c r="BH33" s="383"/>
      <c r="BI33" s="383"/>
      <c r="BJ33" s="383"/>
      <c r="BK33" s="383"/>
      <c r="BL33" s="383"/>
      <c r="BM33" s="383"/>
      <c r="BN33" s="383"/>
      <c r="BO33" s="383"/>
      <c r="BP33" s="383"/>
      <c r="BQ33" s="383"/>
      <c r="BR33" s="383"/>
      <c r="BS33" s="383"/>
      <c r="BT33" s="383"/>
      <c r="BU33" s="383"/>
      <c r="BV33" s="185"/>
      <c r="BW33" s="418" t="s">
        <v>200</v>
      </c>
      <c r="BX33" s="418"/>
      <c r="BY33" s="383" t="s">
        <v>202</v>
      </c>
      <c r="BZ33" s="383"/>
      <c r="CA33" s="383"/>
      <c r="CB33" s="383"/>
      <c r="CC33" s="383"/>
      <c r="CD33" s="383"/>
      <c r="CE33" s="383"/>
      <c r="CF33" s="383"/>
      <c r="CG33" s="383"/>
      <c r="CH33" s="383"/>
      <c r="CI33" s="383"/>
      <c r="CJ33" s="383"/>
      <c r="CK33" s="383"/>
      <c r="CL33" s="383"/>
      <c r="CM33" s="383"/>
      <c r="CN33" s="179"/>
      <c r="CO33" s="418" t="s">
        <v>198</v>
      </c>
      <c r="CP33" s="418"/>
      <c r="CQ33" s="383" t="s">
        <v>203</v>
      </c>
      <c r="CR33" s="383"/>
      <c r="CS33" s="383"/>
      <c r="CT33" s="383"/>
      <c r="CU33" s="383"/>
      <c r="CV33" s="383"/>
      <c r="CW33" s="383"/>
      <c r="CX33" s="383"/>
      <c r="CY33" s="383"/>
      <c r="CZ33" s="383"/>
      <c r="DA33" s="383"/>
      <c r="DB33" s="383"/>
      <c r="DC33" s="383"/>
      <c r="DD33" s="383"/>
      <c r="DE33" s="383"/>
      <c r="DF33" s="179"/>
      <c r="DG33" s="583" t="s">
        <v>204</v>
      </c>
      <c r="DH33" s="583"/>
      <c r="DI33" s="180"/>
    </row>
    <row r="34" spans="1:113" ht="32.25" customHeight="1" x14ac:dyDescent="0.15">
      <c r="A34" s="175"/>
      <c r="B34" s="202"/>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75"/>
      <c r="U34" s="584">
        <f>IF(W34="","",MAX(C34:D43)+1)</f>
        <v>3</v>
      </c>
      <c r="V34" s="584"/>
      <c r="W34" s="585" t="str">
        <f>IF('各会計、関係団体の財政状況及び健全化判断比率'!B28="","",'各会計、関係団体の財政状況及び健全化判断比率'!B28)</f>
        <v>国民健康保険特別会計</v>
      </c>
      <c r="X34" s="585"/>
      <c r="Y34" s="585"/>
      <c r="Z34" s="585"/>
      <c r="AA34" s="585"/>
      <c r="AB34" s="585"/>
      <c r="AC34" s="585"/>
      <c r="AD34" s="585"/>
      <c r="AE34" s="585"/>
      <c r="AF34" s="585"/>
      <c r="AG34" s="585"/>
      <c r="AH34" s="585"/>
      <c r="AI34" s="585"/>
      <c r="AJ34" s="585"/>
      <c r="AK34" s="585"/>
      <c r="AL34" s="175"/>
      <c r="AM34" s="584">
        <f>IF(AO34="","",MAX(C34:D43,U34:V43)+1)</f>
        <v>6</v>
      </c>
      <c r="AN34" s="584"/>
      <c r="AO34" s="585" t="str">
        <f>IF('各会計、関係団体の財政状況及び健全化判断比率'!B31="","",'各会計、関係団体の財政状況及び健全化判断比率'!B31)</f>
        <v>簡易水道事業会計</v>
      </c>
      <c r="AP34" s="585"/>
      <c r="AQ34" s="585"/>
      <c r="AR34" s="585"/>
      <c r="AS34" s="585"/>
      <c r="AT34" s="585"/>
      <c r="AU34" s="585"/>
      <c r="AV34" s="585"/>
      <c r="AW34" s="585"/>
      <c r="AX34" s="585"/>
      <c r="AY34" s="585"/>
      <c r="AZ34" s="585"/>
      <c r="BA34" s="585"/>
      <c r="BB34" s="585"/>
      <c r="BC34" s="585"/>
      <c r="BD34" s="175"/>
      <c r="BE34" s="584">
        <f>IF(BG34="","",MAX(C34:D43,U34:V43,AM34:AN43)+1)</f>
        <v>7</v>
      </c>
      <c r="BF34" s="584"/>
      <c r="BG34" s="585" t="str">
        <f>IF('各会計、関係団体の財政状況及び健全化判断比率'!B32="","",'各会計、関係団体の財政状況及び健全化判断比率'!B32)</f>
        <v>農業集落排水事業特別会計</v>
      </c>
      <c r="BH34" s="585"/>
      <c r="BI34" s="585"/>
      <c r="BJ34" s="585"/>
      <c r="BK34" s="585"/>
      <c r="BL34" s="585"/>
      <c r="BM34" s="585"/>
      <c r="BN34" s="585"/>
      <c r="BO34" s="585"/>
      <c r="BP34" s="585"/>
      <c r="BQ34" s="585"/>
      <c r="BR34" s="585"/>
      <c r="BS34" s="585"/>
      <c r="BT34" s="585"/>
      <c r="BU34" s="585"/>
      <c r="BV34" s="175"/>
      <c r="BW34" s="584">
        <f>IF(BY34="","",MAX(C34:D43,U34:V43,AM34:AN43,BE34:BF43)+1)</f>
        <v>8</v>
      </c>
      <c r="BX34" s="584"/>
      <c r="BY34" s="585" t="str">
        <f>IF('各会計、関係団体の財政状況及び健全化判断比率'!B68="","",'各会計、関係団体の財政状況及び健全化判断比率'!B68)</f>
        <v>高幡消防組合</v>
      </c>
      <c r="BZ34" s="585"/>
      <c r="CA34" s="585"/>
      <c r="CB34" s="585"/>
      <c r="CC34" s="585"/>
      <c r="CD34" s="585"/>
      <c r="CE34" s="585"/>
      <c r="CF34" s="585"/>
      <c r="CG34" s="585"/>
      <c r="CH34" s="585"/>
      <c r="CI34" s="585"/>
      <c r="CJ34" s="585"/>
      <c r="CK34" s="585"/>
      <c r="CL34" s="585"/>
      <c r="CM34" s="585"/>
      <c r="CN34" s="175"/>
      <c r="CO34" s="584">
        <f>IF(CQ34="","",MAX(C34:D43,U34:V43,AM34:AN43,BE34:BF43,BW34:BX43)+1)</f>
        <v>18</v>
      </c>
      <c r="CP34" s="584"/>
      <c r="CQ34" s="585" t="str">
        <f>IF('各会計、関係団体の財政状況及び健全化判断比率'!BS7="","",'各会計、関係団体の財政状況及び健全化判断比率'!BS7)</f>
        <v>（株）中土佐町地域振興公社</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80"/>
    </row>
    <row r="35" spans="1:113" ht="32.25" customHeight="1" x14ac:dyDescent="0.15">
      <c r="A35" s="175"/>
      <c r="B35" s="202"/>
      <c r="C35" s="584">
        <f>IF(E35="","",C34+1)</f>
        <v>2</v>
      </c>
      <c r="D35" s="584"/>
      <c r="E35" s="585" t="str">
        <f>IF('各会計、関係団体の財政状況及び健全化判断比率'!B8="","",'各会計、関係団体の財政状況及び健全化判断比率'!B8)</f>
        <v>住宅新築資金等貸付事業特別会計</v>
      </c>
      <c r="F35" s="585"/>
      <c r="G35" s="585"/>
      <c r="H35" s="585"/>
      <c r="I35" s="585"/>
      <c r="J35" s="585"/>
      <c r="K35" s="585"/>
      <c r="L35" s="585"/>
      <c r="M35" s="585"/>
      <c r="N35" s="585"/>
      <c r="O35" s="585"/>
      <c r="P35" s="585"/>
      <c r="Q35" s="585"/>
      <c r="R35" s="585"/>
      <c r="S35" s="585"/>
      <c r="T35" s="175"/>
      <c r="U35" s="584">
        <f>IF(W35="","",U34+1)</f>
        <v>4</v>
      </c>
      <c r="V35" s="584"/>
      <c r="W35" s="585" t="str">
        <f>IF('各会計、関係団体の財政状況及び健全化判断比率'!B29="","",'各会計、関係団体の財政状況及び健全化判断比率'!B29)</f>
        <v>介護保険特別会計</v>
      </c>
      <c r="X35" s="585"/>
      <c r="Y35" s="585"/>
      <c r="Z35" s="585"/>
      <c r="AA35" s="585"/>
      <c r="AB35" s="585"/>
      <c r="AC35" s="585"/>
      <c r="AD35" s="585"/>
      <c r="AE35" s="585"/>
      <c r="AF35" s="585"/>
      <c r="AG35" s="585"/>
      <c r="AH35" s="585"/>
      <c r="AI35" s="585"/>
      <c r="AJ35" s="585"/>
      <c r="AK35" s="585"/>
      <c r="AL35" s="175"/>
      <c r="AM35" s="584" t="str">
        <f t="shared" ref="AM35:AM43" si="0">IF(AO35="","",AM34+1)</f>
        <v/>
      </c>
      <c r="AN35" s="584"/>
      <c r="AO35" s="585"/>
      <c r="AP35" s="585"/>
      <c r="AQ35" s="585"/>
      <c r="AR35" s="585"/>
      <c r="AS35" s="585"/>
      <c r="AT35" s="585"/>
      <c r="AU35" s="585"/>
      <c r="AV35" s="585"/>
      <c r="AW35" s="585"/>
      <c r="AX35" s="585"/>
      <c r="AY35" s="585"/>
      <c r="AZ35" s="585"/>
      <c r="BA35" s="585"/>
      <c r="BB35" s="585"/>
      <c r="BC35" s="585"/>
      <c r="BD35" s="175"/>
      <c r="BE35" s="584" t="str">
        <f t="shared" ref="BE35:BE43" si="1">IF(BG35="","",BE34+1)</f>
        <v/>
      </c>
      <c r="BF35" s="584"/>
      <c r="BG35" s="585"/>
      <c r="BH35" s="585"/>
      <c r="BI35" s="585"/>
      <c r="BJ35" s="585"/>
      <c r="BK35" s="585"/>
      <c r="BL35" s="585"/>
      <c r="BM35" s="585"/>
      <c r="BN35" s="585"/>
      <c r="BO35" s="585"/>
      <c r="BP35" s="585"/>
      <c r="BQ35" s="585"/>
      <c r="BR35" s="585"/>
      <c r="BS35" s="585"/>
      <c r="BT35" s="585"/>
      <c r="BU35" s="585"/>
      <c r="BV35" s="175"/>
      <c r="BW35" s="584">
        <f t="shared" ref="BW35:BW43" si="2">IF(BY35="","",BW34+1)</f>
        <v>9</v>
      </c>
      <c r="BX35" s="584"/>
      <c r="BY35" s="585" t="str">
        <f>IF('各会計、関係団体の財政状況及び健全化判断比率'!B69="","",'各会計、関係団体の財政状況及び健全化判断比率'!B69)</f>
        <v>津野山養護老人ホーム組合</v>
      </c>
      <c r="BZ35" s="585"/>
      <c r="CA35" s="585"/>
      <c r="CB35" s="585"/>
      <c r="CC35" s="585"/>
      <c r="CD35" s="585"/>
      <c r="CE35" s="585"/>
      <c r="CF35" s="585"/>
      <c r="CG35" s="585"/>
      <c r="CH35" s="585"/>
      <c r="CI35" s="585"/>
      <c r="CJ35" s="585"/>
      <c r="CK35" s="585"/>
      <c r="CL35" s="585"/>
      <c r="CM35" s="585"/>
      <c r="CN35" s="175"/>
      <c r="CO35" s="584">
        <f t="shared" ref="CO35:CO43" si="3">IF(CQ35="","",CO34+1)</f>
        <v>19</v>
      </c>
      <c r="CP35" s="584"/>
      <c r="CQ35" s="585" t="str">
        <f>IF('各会計、関係団体の財政状況及び健全化判断比率'!BS8="","",'各会計、関係団体の財政状況及び健全化判断比率'!BS8)</f>
        <v>（株）ＳＥＡプロジェクト</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80"/>
    </row>
    <row r="36" spans="1:113" ht="32.25" customHeight="1" x14ac:dyDescent="0.15">
      <c r="A36" s="175"/>
      <c r="B36" s="202"/>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75"/>
      <c r="U36" s="584">
        <f t="shared" ref="U36:U43" si="4">IF(W36="","",U35+1)</f>
        <v>5</v>
      </c>
      <c r="V36" s="584"/>
      <c r="W36" s="585" t="str">
        <f>IF('各会計、関係団体の財政状況及び健全化判断比率'!B30="","",'各会計、関係団体の財政状況及び健全化判断比率'!B30)</f>
        <v>後期高齢者医療特別会計</v>
      </c>
      <c r="X36" s="585"/>
      <c r="Y36" s="585"/>
      <c r="Z36" s="585"/>
      <c r="AA36" s="585"/>
      <c r="AB36" s="585"/>
      <c r="AC36" s="585"/>
      <c r="AD36" s="585"/>
      <c r="AE36" s="585"/>
      <c r="AF36" s="585"/>
      <c r="AG36" s="585"/>
      <c r="AH36" s="585"/>
      <c r="AI36" s="585"/>
      <c r="AJ36" s="585"/>
      <c r="AK36" s="585"/>
      <c r="AL36" s="175"/>
      <c r="AM36" s="584" t="str">
        <f t="shared" si="0"/>
        <v/>
      </c>
      <c r="AN36" s="584"/>
      <c r="AO36" s="585"/>
      <c r="AP36" s="585"/>
      <c r="AQ36" s="585"/>
      <c r="AR36" s="585"/>
      <c r="AS36" s="585"/>
      <c r="AT36" s="585"/>
      <c r="AU36" s="585"/>
      <c r="AV36" s="585"/>
      <c r="AW36" s="585"/>
      <c r="AX36" s="585"/>
      <c r="AY36" s="585"/>
      <c r="AZ36" s="585"/>
      <c r="BA36" s="585"/>
      <c r="BB36" s="585"/>
      <c r="BC36" s="585"/>
      <c r="BD36" s="175"/>
      <c r="BE36" s="584" t="str">
        <f t="shared" si="1"/>
        <v/>
      </c>
      <c r="BF36" s="584"/>
      <c r="BG36" s="585"/>
      <c r="BH36" s="585"/>
      <c r="BI36" s="585"/>
      <c r="BJ36" s="585"/>
      <c r="BK36" s="585"/>
      <c r="BL36" s="585"/>
      <c r="BM36" s="585"/>
      <c r="BN36" s="585"/>
      <c r="BO36" s="585"/>
      <c r="BP36" s="585"/>
      <c r="BQ36" s="585"/>
      <c r="BR36" s="585"/>
      <c r="BS36" s="585"/>
      <c r="BT36" s="585"/>
      <c r="BU36" s="585"/>
      <c r="BV36" s="175"/>
      <c r="BW36" s="584">
        <f t="shared" si="2"/>
        <v>10</v>
      </c>
      <c r="BX36" s="584"/>
      <c r="BY36" s="585" t="str">
        <f>IF('各会計、関係団体の財政状況及び健全化判断比率'!B70="","",'各会計、関係団体の財政状況及び健全化判断比率'!B70)</f>
        <v>高陵特別養護老人ホーム組合</v>
      </c>
      <c r="BZ36" s="585"/>
      <c r="CA36" s="585"/>
      <c r="CB36" s="585"/>
      <c r="CC36" s="585"/>
      <c r="CD36" s="585"/>
      <c r="CE36" s="585"/>
      <c r="CF36" s="585"/>
      <c r="CG36" s="585"/>
      <c r="CH36" s="585"/>
      <c r="CI36" s="585"/>
      <c r="CJ36" s="585"/>
      <c r="CK36" s="585"/>
      <c r="CL36" s="585"/>
      <c r="CM36" s="585"/>
      <c r="CN36" s="175"/>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80"/>
    </row>
    <row r="37" spans="1:113" ht="32.25" customHeight="1" x14ac:dyDescent="0.15">
      <c r="A37" s="175"/>
      <c r="B37" s="202"/>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75"/>
      <c r="U37" s="584" t="str">
        <f t="shared" si="4"/>
        <v/>
      </c>
      <c r="V37" s="584"/>
      <c r="W37" s="585"/>
      <c r="X37" s="585"/>
      <c r="Y37" s="585"/>
      <c r="Z37" s="585"/>
      <c r="AA37" s="585"/>
      <c r="AB37" s="585"/>
      <c r="AC37" s="585"/>
      <c r="AD37" s="585"/>
      <c r="AE37" s="585"/>
      <c r="AF37" s="585"/>
      <c r="AG37" s="585"/>
      <c r="AH37" s="585"/>
      <c r="AI37" s="585"/>
      <c r="AJ37" s="585"/>
      <c r="AK37" s="585"/>
      <c r="AL37" s="175"/>
      <c r="AM37" s="584" t="str">
        <f t="shared" si="0"/>
        <v/>
      </c>
      <c r="AN37" s="584"/>
      <c r="AO37" s="585"/>
      <c r="AP37" s="585"/>
      <c r="AQ37" s="585"/>
      <c r="AR37" s="585"/>
      <c r="AS37" s="585"/>
      <c r="AT37" s="585"/>
      <c r="AU37" s="585"/>
      <c r="AV37" s="585"/>
      <c r="AW37" s="585"/>
      <c r="AX37" s="585"/>
      <c r="AY37" s="585"/>
      <c r="AZ37" s="585"/>
      <c r="BA37" s="585"/>
      <c r="BB37" s="585"/>
      <c r="BC37" s="585"/>
      <c r="BD37" s="175"/>
      <c r="BE37" s="584" t="str">
        <f t="shared" si="1"/>
        <v/>
      </c>
      <c r="BF37" s="584"/>
      <c r="BG37" s="585"/>
      <c r="BH37" s="585"/>
      <c r="BI37" s="585"/>
      <c r="BJ37" s="585"/>
      <c r="BK37" s="585"/>
      <c r="BL37" s="585"/>
      <c r="BM37" s="585"/>
      <c r="BN37" s="585"/>
      <c r="BO37" s="585"/>
      <c r="BP37" s="585"/>
      <c r="BQ37" s="585"/>
      <c r="BR37" s="585"/>
      <c r="BS37" s="585"/>
      <c r="BT37" s="585"/>
      <c r="BU37" s="585"/>
      <c r="BV37" s="175"/>
      <c r="BW37" s="584">
        <f t="shared" si="2"/>
        <v>11</v>
      </c>
      <c r="BX37" s="584"/>
      <c r="BY37" s="585" t="str">
        <f>IF('各会計、関係団体の財政状況及び健全化判断比率'!B71="","",'各会計、関係団体の財政状況及び健全化判断比率'!B71)</f>
        <v>高幡東部清掃組合</v>
      </c>
      <c r="BZ37" s="585"/>
      <c r="CA37" s="585"/>
      <c r="CB37" s="585"/>
      <c r="CC37" s="585"/>
      <c r="CD37" s="585"/>
      <c r="CE37" s="585"/>
      <c r="CF37" s="585"/>
      <c r="CG37" s="585"/>
      <c r="CH37" s="585"/>
      <c r="CI37" s="585"/>
      <c r="CJ37" s="585"/>
      <c r="CK37" s="585"/>
      <c r="CL37" s="585"/>
      <c r="CM37" s="585"/>
      <c r="CN37" s="175"/>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80"/>
    </row>
    <row r="38" spans="1:113" ht="32.25" customHeight="1" x14ac:dyDescent="0.15">
      <c r="A38" s="175"/>
      <c r="B38" s="202"/>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75"/>
      <c r="U38" s="584" t="str">
        <f t="shared" si="4"/>
        <v/>
      </c>
      <c r="V38" s="584"/>
      <c r="W38" s="585"/>
      <c r="X38" s="585"/>
      <c r="Y38" s="585"/>
      <c r="Z38" s="585"/>
      <c r="AA38" s="585"/>
      <c r="AB38" s="585"/>
      <c r="AC38" s="585"/>
      <c r="AD38" s="585"/>
      <c r="AE38" s="585"/>
      <c r="AF38" s="585"/>
      <c r="AG38" s="585"/>
      <c r="AH38" s="585"/>
      <c r="AI38" s="585"/>
      <c r="AJ38" s="585"/>
      <c r="AK38" s="585"/>
      <c r="AL38" s="175"/>
      <c r="AM38" s="584" t="str">
        <f t="shared" si="0"/>
        <v/>
      </c>
      <c r="AN38" s="584"/>
      <c r="AO38" s="585"/>
      <c r="AP38" s="585"/>
      <c r="AQ38" s="585"/>
      <c r="AR38" s="585"/>
      <c r="AS38" s="585"/>
      <c r="AT38" s="585"/>
      <c r="AU38" s="585"/>
      <c r="AV38" s="585"/>
      <c r="AW38" s="585"/>
      <c r="AX38" s="585"/>
      <c r="AY38" s="585"/>
      <c r="AZ38" s="585"/>
      <c r="BA38" s="585"/>
      <c r="BB38" s="585"/>
      <c r="BC38" s="585"/>
      <c r="BD38" s="175"/>
      <c r="BE38" s="584" t="str">
        <f t="shared" si="1"/>
        <v/>
      </c>
      <c r="BF38" s="584"/>
      <c r="BG38" s="585"/>
      <c r="BH38" s="585"/>
      <c r="BI38" s="585"/>
      <c r="BJ38" s="585"/>
      <c r="BK38" s="585"/>
      <c r="BL38" s="585"/>
      <c r="BM38" s="585"/>
      <c r="BN38" s="585"/>
      <c r="BO38" s="585"/>
      <c r="BP38" s="585"/>
      <c r="BQ38" s="585"/>
      <c r="BR38" s="585"/>
      <c r="BS38" s="585"/>
      <c r="BT38" s="585"/>
      <c r="BU38" s="585"/>
      <c r="BV38" s="175"/>
      <c r="BW38" s="584">
        <f t="shared" si="2"/>
        <v>12</v>
      </c>
      <c r="BX38" s="584"/>
      <c r="BY38" s="585" t="str">
        <f>IF('各会計、関係団体の財政状況及び健全化判断比率'!B72="","",'各会計、関係団体の財政状況及び健全化判断比率'!B72)</f>
        <v>高知県広域食肉センター事務組合</v>
      </c>
      <c r="BZ38" s="585"/>
      <c r="CA38" s="585"/>
      <c r="CB38" s="585"/>
      <c r="CC38" s="585"/>
      <c r="CD38" s="585"/>
      <c r="CE38" s="585"/>
      <c r="CF38" s="585"/>
      <c r="CG38" s="585"/>
      <c r="CH38" s="585"/>
      <c r="CI38" s="585"/>
      <c r="CJ38" s="585"/>
      <c r="CK38" s="585"/>
      <c r="CL38" s="585"/>
      <c r="CM38" s="585"/>
      <c r="CN38" s="175"/>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80"/>
    </row>
    <row r="39" spans="1:113" ht="32.25" customHeight="1" x14ac:dyDescent="0.15">
      <c r="A39" s="175"/>
      <c r="B39" s="202"/>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75"/>
      <c r="U39" s="584" t="str">
        <f t="shared" si="4"/>
        <v/>
      </c>
      <c r="V39" s="584"/>
      <c r="W39" s="585"/>
      <c r="X39" s="585"/>
      <c r="Y39" s="585"/>
      <c r="Z39" s="585"/>
      <c r="AA39" s="585"/>
      <c r="AB39" s="585"/>
      <c r="AC39" s="585"/>
      <c r="AD39" s="585"/>
      <c r="AE39" s="585"/>
      <c r="AF39" s="585"/>
      <c r="AG39" s="585"/>
      <c r="AH39" s="585"/>
      <c r="AI39" s="585"/>
      <c r="AJ39" s="585"/>
      <c r="AK39" s="585"/>
      <c r="AL39" s="175"/>
      <c r="AM39" s="584" t="str">
        <f t="shared" si="0"/>
        <v/>
      </c>
      <c r="AN39" s="584"/>
      <c r="AO39" s="585"/>
      <c r="AP39" s="585"/>
      <c r="AQ39" s="585"/>
      <c r="AR39" s="585"/>
      <c r="AS39" s="585"/>
      <c r="AT39" s="585"/>
      <c r="AU39" s="585"/>
      <c r="AV39" s="585"/>
      <c r="AW39" s="585"/>
      <c r="AX39" s="585"/>
      <c r="AY39" s="585"/>
      <c r="AZ39" s="585"/>
      <c r="BA39" s="585"/>
      <c r="BB39" s="585"/>
      <c r="BC39" s="585"/>
      <c r="BD39" s="175"/>
      <c r="BE39" s="584" t="str">
        <f t="shared" si="1"/>
        <v/>
      </c>
      <c r="BF39" s="584"/>
      <c r="BG39" s="585"/>
      <c r="BH39" s="585"/>
      <c r="BI39" s="585"/>
      <c r="BJ39" s="585"/>
      <c r="BK39" s="585"/>
      <c r="BL39" s="585"/>
      <c r="BM39" s="585"/>
      <c r="BN39" s="585"/>
      <c r="BO39" s="585"/>
      <c r="BP39" s="585"/>
      <c r="BQ39" s="585"/>
      <c r="BR39" s="585"/>
      <c r="BS39" s="585"/>
      <c r="BT39" s="585"/>
      <c r="BU39" s="585"/>
      <c r="BV39" s="175"/>
      <c r="BW39" s="584">
        <f t="shared" si="2"/>
        <v>13</v>
      </c>
      <c r="BX39" s="584"/>
      <c r="BY39" s="585" t="str">
        <f>IF('各会計、関係団体の財政状況及び健全化判断比率'!B73="","",'各会計、関係団体の財政状況及び健全化判断比率'!B73)</f>
        <v>高幡障害者支援施設組合</v>
      </c>
      <c r="BZ39" s="585"/>
      <c r="CA39" s="585"/>
      <c r="CB39" s="585"/>
      <c r="CC39" s="585"/>
      <c r="CD39" s="585"/>
      <c r="CE39" s="585"/>
      <c r="CF39" s="585"/>
      <c r="CG39" s="585"/>
      <c r="CH39" s="585"/>
      <c r="CI39" s="585"/>
      <c r="CJ39" s="585"/>
      <c r="CK39" s="585"/>
      <c r="CL39" s="585"/>
      <c r="CM39" s="585"/>
      <c r="CN39" s="175"/>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80"/>
    </row>
    <row r="40" spans="1:113" ht="32.25" customHeight="1" x14ac:dyDescent="0.15">
      <c r="A40" s="175"/>
      <c r="B40" s="202"/>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75"/>
      <c r="U40" s="584" t="str">
        <f t="shared" si="4"/>
        <v/>
      </c>
      <c r="V40" s="584"/>
      <c r="W40" s="585"/>
      <c r="X40" s="585"/>
      <c r="Y40" s="585"/>
      <c r="Z40" s="585"/>
      <c r="AA40" s="585"/>
      <c r="AB40" s="585"/>
      <c r="AC40" s="585"/>
      <c r="AD40" s="585"/>
      <c r="AE40" s="585"/>
      <c r="AF40" s="585"/>
      <c r="AG40" s="585"/>
      <c r="AH40" s="585"/>
      <c r="AI40" s="585"/>
      <c r="AJ40" s="585"/>
      <c r="AK40" s="585"/>
      <c r="AL40" s="175"/>
      <c r="AM40" s="584" t="str">
        <f t="shared" si="0"/>
        <v/>
      </c>
      <c r="AN40" s="584"/>
      <c r="AO40" s="585"/>
      <c r="AP40" s="585"/>
      <c r="AQ40" s="585"/>
      <c r="AR40" s="585"/>
      <c r="AS40" s="585"/>
      <c r="AT40" s="585"/>
      <c r="AU40" s="585"/>
      <c r="AV40" s="585"/>
      <c r="AW40" s="585"/>
      <c r="AX40" s="585"/>
      <c r="AY40" s="585"/>
      <c r="AZ40" s="585"/>
      <c r="BA40" s="585"/>
      <c r="BB40" s="585"/>
      <c r="BC40" s="585"/>
      <c r="BD40" s="175"/>
      <c r="BE40" s="584" t="str">
        <f t="shared" si="1"/>
        <v/>
      </c>
      <c r="BF40" s="584"/>
      <c r="BG40" s="585"/>
      <c r="BH40" s="585"/>
      <c r="BI40" s="585"/>
      <c r="BJ40" s="585"/>
      <c r="BK40" s="585"/>
      <c r="BL40" s="585"/>
      <c r="BM40" s="585"/>
      <c r="BN40" s="585"/>
      <c r="BO40" s="585"/>
      <c r="BP40" s="585"/>
      <c r="BQ40" s="585"/>
      <c r="BR40" s="585"/>
      <c r="BS40" s="585"/>
      <c r="BT40" s="585"/>
      <c r="BU40" s="585"/>
      <c r="BV40" s="175"/>
      <c r="BW40" s="584">
        <f t="shared" si="2"/>
        <v>14</v>
      </c>
      <c r="BX40" s="584"/>
      <c r="BY40" s="585" t="str">
        <f>IF('各会計、関係団体の財政状況及び健全化判断比率'!B74="","",'各会計、関係団体の財政状況及び健全化判断比率'!B74)</f>
        <v>高幡広域市町村圏事務組合（一般会計）</v>
      </c>
      <c r="BZ40" s="585"/>
      <c r="CA40" s="585"/>
      <c r="CB40" s="585"/>
      <c r="CC40" s="585"/>
      <c r="CD40" s="585"/>
      <c r="CE40" s="585"/>
      <c r="CF40" s="585"/>
      <c r="CG40" s="585"/>
      <c r="CH40" s="585"/>
      <c r="CI40" s="585"/>
      <c r="CJ40" s="585"/>
      <c r="CK40" s="585"/>
      <c r="CL40" s="585"/>
      <c r="CM40" s="585"/>
      <c r="CN40" s="175"/>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80"/>
    </row>
    <row r="41" spans="1:113" ht="32.25" customHeight="1" x14ac:dyDescent="0.15">
      <c r="A41" s="175"/>
      <c r="B41" s="202"/>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75"/>
      <c r="U41" s="584" t="str">
        <f t="shared" si="4"/>
        <v/>
      </c>
      <c r="V41" s="584"/>
      <c r="W41" s="585"/>
      <c r="X41" s="585"/>
      <c r="Y41" s="585"/>
      <c r="Z41" s="585"/>
      <c r="AA41" s="585"/>
      <c r="AB41" s="585"/>
      <c r="AC41" s="585"/>
      <c r="AD41" s="585"/>
      <c r="AE41" s="585"/>
      <c r="AF41" s="585"/>
      <c r="AG41" s="585"/>
      <c r="AH41" s="585"/>
      <c r="AI41" s="585"/>
      <c r="AJ41" s="585"/>
      <c r="AK41" s="585"/>
      <c r="AL41" s="175"/>
      <c r="AM41" s="584" t="str">
        <f t="shared" si="0"/>
        <v/>
      </c>
      <c r="AN41" s="584"/>
      <c r="AO41" s="585"/>
      <c r="AP41" s="585"/>
      <c r="AQ41" s="585"/>
      <c r="AR41" s="585"/>
      <c r="AS41" s="585"/>
      <c r="AT41" s="585"/>
      <c r="AU41" s="585"/>
      <c r="AV41" s="585"/>
      <c r="AW41" s="585"/>
      <c r="AX41" s="585"/>
      <c r="AY41" s="585"/>
      <c r="AZ41" s="585"/>
      <c r="BA41" s="585"/>
      <c r="BB41" s="585"/>
      <c r="BC41" s="585"/>
      <c r="BD41" s="175"/>
      <c r="BE41" s="584" t="str">
        <f t="shared" si="1"/>
        <v/>
      </c>
      <c r="BF41" s="584"/>
      <c r="BG41" s="585"/>
      <c r="BH41" s="585"/>
      <c r="BI41" s="585"/>
      <c r="BJ41" s="585"/>
      <c r="BK41" s="585"/>
      <c r="BL41" s="585"/>
      <c r="BM41" s="585"/>
      <c r="BN41" s="585"/>
      <c r="BO41" s="585"/>
      <c r="BP41" s="585"/>
      <c r="BQ41" s="585"/>
      <c r="BR41" s="585"/>
      <c r="BS41" s="585"/>
      <c r="BT41" s="585"/>
      <c r="BU41" s="585"/>
      <c r="BV41" s="175"/>
      <c r="BW41" s="584">
        <f t="shared" si="2"/>
        <v>15</v>
      </c>
      <c r="BX41" s="584"/>
      <c r="BY41" s="585" t="str">
        <f>IF('各会計、関係団体の財政状況及び健全化判断比率'!B75="","",'各会計、関係団体の財政状況及び健全化判断比率'!B75)</f>
        <v>高幡広域市町村圏事務組合（滞納整理事業特別会計）</v>
      </c>
      <c r="BZ41" s="585"/>
      <c r="CA41" s="585"/>
      <c r="CB41" s="585"/>
      <c r="CC41" s="585"/>
      <c r="CD41" s="585"/>
      <c r="CE41" s="585"/>
      <c r="CF41" s="585"/>
      <c r="CG41" s="585"/>
      <c r="CH41" s="585"/>
      <c r="CI41" s="585"/>
      <c r="CJ41" s="585"/>
      <c r="CK41" s="585"/>
      <c r="CL41" s="585"/>
      <c r="CM41" s="585"/>
      <c r="CN41" s="175"/>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80"/>
    </row>
    <row r="42" spans="1:113" ht="32.25" customHeight="1" x14ac:dyDescent="0.15">
      <c r="B42" s="202"/>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75"/>
      <c r="U42" s="584" t="str">
        <f t="shared" si="4"/>
        <v/>
      </c>
      <c r="V42" s="584"/>
      <c r="W42" s="585"/>
      <c r="X42" s="585"/>
      <c r="Y42" s="585"/>
      <c r="Z42" s="585"/>
      <c r="AA42" s="585"/>
      <c r="AB42" s="585"/>
      <c r="AC42" s="585"/>
      <c r="AD42" s="585"/>
      <c r="AE42" s="585"/>
      <c r="AF42" s="585"/>
      <c r="AG42" s="585"/>
      <c r="AH42" s="585"/>
      <c r="AI42" s="585"/>
      <c r="AJ42" s="585"/>
      <c r="AK42" s="585"/>
      <c r="AL42" s="175"/>
      <c r="AM42" s="584" t="str">
        <f t="shared" si="0"/>
        <v/>
      </c>
      <c r="AN42" s="584"/>
      <c r="AO42" s="585"/>
      <c r="AP42" s="585"/>
      <c r="AQ42" s="585"/>
      <c r="AR42" s="585"/>
      <c r="AS42" s="585"/>
      <c r="AT42" s="585"/>
      <c r="AU42" s="585"/>
      <c r="AV42" s="585"/>
      <c r="AW42" s="585"/>
      <c r="AX42" s="585"/>
      <c r="AY42" s="585"/>
      <c r="AZ42" s="585"/>
      <c r="BA42" s="585"/>
      <c r="BB42" s="585"/>
      <c r="BC42" s="585"/>
      <c r="BD42" s="175"/>
      <c r="BE42" s="584" t="str">
        <f t="shared" si="1"/>
        <v/>
      </c>
      <c r="BF42" s="584"/>
      <c r="BG42" s="585"/>
      <c r="BH42" s="585"/>
      <c r="BI42" s="585"/>
      <c r="BJ42" s="585"/>
      <c r="BK42" s="585"/>
      <c r="BL42" s="585"/>
      <c r="BM42" s="585"/>
      <c r="BN42" s="585"/>
      <c r="BO42" s="585"/>
      <c r="BP42" s="585"/>
      <c r="BQ42" s="585"/>
      <c r="BR42" s="585"/>
      <c r="BS42" s="585"/>
      <c r="BT42" s="585"/>
      <c r="BU42" s="585"/>
      <c r="BV42" s="175"/>
      <c r="BW42" s="584">
        <f t="shared" si="2"/>
        <v>16</v>
      </c>
      <c r="BX42" s="584"/>
      <c r="BY42" s="585" t="str">
        <f>IF('各会計、関係団体の財政状況及び健全化判断比率'!B76="","",'各会計、関係団体の財政状況及び健全化判断比率'!B76)</f>
        <v>こうち人づくり広域連合</v>
      </c>
      <c r="BZ42" s="585"/>
      <c r="CA42" s="585"/>
      <c r="CB42" s="585"/>
      <c r="CC42" s="585"/>
      <c r="CD42" s="585"/>
      <c r="CE42" s="585"/>
      <c r="CF42" s="585"/>
      <c r="CG42" s="585"/>
      <c r="CH42" s="585"/>
      <c r="CI42" s="585"/>
      <c r="CJ42" s="585"/>
      <c r="CK42" s="585"/>
      <c r="CL42" s="585"/>
      <c r="CM42" s="585"/>
      <c r="CN42" s="175"/>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80"/>
    </row>
    <row r="43" spans="1:113" ht="32.25" customHeight="1" x14ac:dyDescent="0.15">
      <c r="B43" s="202"/>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75"/>
      <c r="U43" s="584" t="str">
        <f t="shared" si="4"/>
        <v/>
      </c>
      <c r="V43" s="584"/>
      <c r="W43" s="585"/>
      <c r="X43" s="585"/>
      <c r="Y43" s="585"/>
      <c r="Z43" s="585"/>
      <c r="AA43" s="585"/>
      <c r="AB43" s="585"/>
      <c r="AC43" s="585"/>
      <c r="AD43" s="585"/>
      <c r="AE43" s="585"/>
      <c r="AF43" s="585"/>
      <c r="AG43" s="585"/>
      <c r="AH43" s="585"/>
      <c r="AI43" s="585"/>
      <c r="AJ43" s="585"/>
      <c r="AK43" s="585"/>
      <c r="AL43" s="175"/>
      <c r="AM43" s="584" t="str">
        <f t="shared" si="0"/>
        <v/>
      </c>
      <c r="AN43" s="584"/>
      <c r="AO43" s="585"/>
      <c r="AP43" s="585"/>
      <c r="AQ43" s="585"/>
      <c r="AR43" s="585"/>
      <c r="AS43" s="585"/>
      <c r="AT43" s="585"/>
      <c r="AU43" s="585"/>
      <c r="AV43" s="585"/>
      <c r="AW43" s="585"/>
      <c r="AX43" s="585"/>
      <c r="AY43" s="585"/>
      <c r="AZ43" s="585"/>
      <c r="BA43" s="585"/>
      <c r="BB43" s="585"/>
      <c r="BC43" s="585"/>
      <c r="BD43" s="175"/>
      <c r="BE43" s="584" t="str">
        <f t="shared" si="1"/>
        <v/>
      </c>
      <c r="BF43" s="584"/>
      <c r="BG43" s="585"/>
      <c r="BH43" s="585"/>
      <c r="BI43" s="585"/>
      <c r="BJ43" s="585"/>
      <c r="BK43" s="585"/>
      <c r="BL43" s="585"/>
      <c r="BM43" s="585"/>
      <c r="BN43" s="585"/>
      <c r="BO43" s="585"/>
      <c r="BP43" s="585"/>
      <c r="BQ43" s="585"/>
      <c r="BR43" s="585"/>
      <c r="BS43" s="585"/>
      <c r="BT43" s="585"/>
      <c r="BU43" s="585"/>
      <c r="BV43" s="175"/>
      <c r="BW43" s="584">
        <f t="shared" si="2"/>
        <v>17</v>
      </c>
      <c r="BX43" s="584"/>
      <c r="BY43" s="585" t="str">
        <f>IF('各会計、関係団体の財政状況及び健全化判断比率'!B77="","",'各会計、関係団体の財政状況及び健全化判断比率'!B77)</f>
        <v>高知県市町村総合事務組合（一般会計）</v>
      </c>
      <c r="BZ43" s="585"/>
      <c r="CA43" s="585"/>
      <c r="CB43" s="585"/>
      <c r="CC43" s="585"/>
      <c r="CD43" s="585"/>
      <c r="CE43" s="585"/>
      <c r="CF43" s="585"/>
      <c r="CG43" s="585"/>
      <c r="CH43" s="585"/>
      <c r="CI43" s="585"/>
      <c r="CJ43" s="585"/>
      <c r="CK43" s="585"/>
      <c r="CL43" s="585"/>
      <c r="CM43" s="585"/>
      <c r="CN43" s="175"/>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80"/>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205</v>
      </c>
      <c r="E46" s="587" t="s">
        <v>206</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207</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208</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209</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210</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211</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212</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213</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Bc5iq7hWd1m2OEjjS3WeswYvTzWPvJjguqkk7tIEin7aNg0Y1PUrHb2Gzr5w1l+91BCGeew2Ow3Ndjg06jUYLQ==" saltValue="7EtNVJNyJMLyzInk+7ajm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589" t="s">
        <v>214</v>
      </c>
      <c r="DI1" s="590"/>
      <c r="DJ1" s="590"/>
      <c r="DK1" s="590"/>
      <c r="DL1" s="590"/>
      <c r="DM1" s="590"/>
      <c r="DN1" s="591"/>
      <c r="DO1" s="208"/>
      <c r="DP1" s="589" t="s">
        <v>215</v>
      </c>
      <c r="DQ1" s="590"/>
      <c r="DR1" s="590"/>
      <c r="DS1" s="590"/>
      <c r="DT1" s="590"/>
      <c r="DU1" s="590"/>
      <c r="DV1" s="590"/>
      <c r="DW1" s="590"/>
      <c r="DX1" s="590"/>
      <c r="DY1" s="590"/>
      <c r="DZ1" s="590"/>
      <c r="EA1" s="590"/>
      <c r="EB1" s="590"/>
      <c r="EC1" s="591"/>
      <c r="ED1" s="207"/>
      <c r="EE1" s="207"/>
      <c r="EF1" s="207"/>
      <c r="EG1" s="207"/>
      <c r="EH1" s="207"/>
      <c r="EI1" s="207"/>
      <c r="EJ1" s="207"/>
      <c r="EK1" s="207"/>
      <c r="EL1" s="207"/>
      <c r="EM1" s="207"/>
    </row>
    <row r="2" spans="2:143" ht="22.5" customHeight="1" x14ac:dyDescent="0.15">
      <c r="B2" s="209" t="s">
        <v>216</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592" t="s">
        <v>217</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218</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219</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220</v>
      </c>
      <c r="S4" s="593"/>
      <c r="T4" s="593"/>
      <c r="U4" s="593"/>
      <c r="V4" s="593"/>
      <c r="W4" s="593"/>
      <c r="X4" s="593"/>
      <c r="Y4" s="594"/>
      <c r="Z4" s="592" t="s">
        <v>221</v>
      </c>
      <c r="AA4" s="593"/>
      <c r="AB4" s="593"/>
      <c r="AC4" s="594"/>
      <c r="AD4" s="592" t="s">
        <v>222</v>
      </c>
      <c r="AE4" s="593"/>
      <c r="AF4" s="593"/>
      <c r="AG4" s="593"/>
      <c r="AH4" s="593"/>
      <c r="AI4" s="593"/>
      <c r="AJ4" s="593"/>
      <c r="AK4" s="594"/>
      <c r="AL4" s="592" t="s">
        <v>221</v>
      </c>
      <c r="AM4" s="593"/>
      <c r="AN4" s="593"/>
      <c r="AO4" s="594"/>
      <c r="AP4" s="595" t="s">
        <v>223</v>
      </c>
      <c r="AQ4" s="595"/>
      <c r="AR4" s="595"/>
      <c r="AS4" s="595"/>
      <c r="AT4" s="595"/>
      <c r="AU4" s="595"/>
      <c r="AV4" s="595"/>
      <c r="AW4" s="595"/>
      <c r="AX4" s="595"/>
      <c r="AY4" s="595"/>
      <c r="AZ4" s="595"/>
      <c r="BA4" s="595"/>
      <c r="BB4" s="595"/>
      <c r="BC4" s="595"/>
      <c r="BD4" s="595"/>
      <c r="BE4" s="595"/>
      <c r="BF4" s="595"/>
      <c r="BG4" s="595" t="s">
        <v>224</v>
      </c>
      <c r="BH4" s="595"/>
      <c r="BI4" s="595"/>
      <c r="BJ4" s="595"/>
      <c r="BK4" s="595"/>
      <c r="BL4" s="595"/>
      <c r="BM4" s="595"/>
      <c r="BN4" s="595"/>
      <c r="BO4" s="595" t="s">
        <v>221</v>
      </c>
      <c r="BP4" s="595"/>
      <c r="BQ4" s="595"/>
      <c r="BR4" s="595"/>
      <c r="BS4" s="595" t="s">
        <v>225</v>
      </c>
      <c r="BT4" s="595"/>
      <c r="BU4" s="595"/>
      <c r="BV4" s="595"/>
      <c r="BW4" s="595"/>
      <c r="BX4" s="595"/>
      <c r="BY4" s="595"/>
      <c r="BZ4" s="595"/>
      <c r="CA4" s="595"/>
      <c r="CB4" s="595"/>
      <c r="CD4" s="592" t="s">
        <v>226</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227</v>
      </c>
      <c r="C5" s="597"/>
      <c r="D5" s="597"/>
      <c r="E5" s="597"/>
      <c r="F5" s="597"/>
      <c r="G5" s="597"/>
      <c r="H5" s="597"/>
      <c r="I5" s="597"/>
      <c r="J5" s="597"/>
      <c r="K5" s="597"/>
      <c r="L5" s="597"/>
      <c r="M5" s="597"/>
      <c r="N5" s="597"/>
      <c r="O5" s="597"/>
      <c r="P5" s="597"/>
      <c r="Q5" s="598"/>
      <c r="R5" s="599">
        <v>519647</v>
      </c>
      <c r="S5" s="600"/>
      <c r="T5" s="600"/>
      <c r="U5" s="600"/>
      <c r="V5" s="600"/>
      <c r="W5" s="600"/>
      <c r="X5" s="600"/>
      <c r="Y5" s="601"/>
      <c r="Z5" s="602">
        <v>6.9</v>
      </c>
      <c r="AA5" s="602"/>
      <c r="AB5" s="602"/>
      <c r="AC5" s="602"/>
      <c r="AD5" s="603">
        <v>519647</v>
      </c>
      <c r="AE5" s="603"/>
      <c r="AF5" s="603"/>
      <c r="AG5" s="603"/>
      <c r="AH5" s="603"/>
      <c r="AI5" s="603"/>
      <c r="AJ5" s="603"/>
      <c r="AK5" s="603"/>
      <c r="AL5" s="604">
        <v>13.8</v>
      </c>
      <c r="AM5" s="605"/>
      <c r="AN5" s="605"/>
      <c r="AO5" s="606"/>
      <c r="AP5" s="596" t="s">
        <v>228</v>
      </c>
      <c r="AQ5" s="597"/>
      <c r="AR5" s="597"/>
      <c r="AS5" s="597"/>
      <c r="AT5" s="597"/>
      <c r="AU5" s="597"/>
      <c r="AV5" s="597"/>
      <c r="AW5" s="597"/>
      <c r="AX5" s="597"/>
      <c r="AY5" s="597"/>
      <c r="AZ5" s="597"/>
      <c r="BA5" s="597"/>
      <c r="BB5" s="597"/>
      <c r="BC5" s="597"/>
      <c r="BD5" s="597"/>
      <c r="BE5" s="597"/>
      <c r="BF5" s="598"/>
      <c r="BG5" s="610">
        <v>518385</v>
      </c>
      <c r="BH5" s="611"/>
      <c r="BI5" s="611"/>
      <c r="BJ5" s="611"/>
      <c r="BK5" s="611"/>
      <c r="BL5" s="611"/>
      <c r="BM5" s="611"/>
      <c r="BN5" s="612"/>
      <c r="BO5" s="613">
        <v>99.8</v>
      </c>
      <c r="BP5" s="613"/>
      <c r="BQ5" s="613"/>
      <c r="BR5" s="613"/>
      <c r="BS5" s="614" t="s">
        <v>229</v>
      </c>
      <c r="BT5" s="614"/>
      <c r="BU5" s="614"/>
      <c r="BV5" s="614"/>
      <c r="BW5" s="614"/>
      <c r="BX5" s="614"/>
      <c r="BY5" s="614"/>
      <c r="BZ5" s="614"/>
      <c r="CA5" s="614"/>
      <c r="CB5" s="618"/>
      <c r="CD5" s="592" t="s">
        <v>223</v>
      </c>
      <c r="CE5" s="593"/>
      <c r="CF5" s="593"/>
      <c r="CG5" s="593"/>
      <c r="CH5" s="593"/>
      <c r="CI5" s="593"/>
      <c r="CJ5" s="593"/>
      <c r="CK5" s="593"/>
      <c r="CL5" s="593"/>
      <c r="CM5" s="593"/>
      <c r="CN5" s="593"/>
      <c r="CO5" s="593"/>
      <c r="CP5" s="593"/>
      <c r="CQ5" s="594"/>
      <c r="CR5" s="592" t="s">
        <v>230</v>
      </c>
      <c r="CS5" s="593"/>
      <c r="CT5" s="593"/>
      <c r="CU5" s="593"/>
      <c r="CV5" s="593"/>
      <c r="CW5" s="593"/>
      <c r="CX5" s="593"/>
      <c r="CY5" s="594"/>
      <c r="CZ5" s="592" t="s">
        <v>221</v>
      </c>
      <c r="DA5" s="593"/>
      <c r="DB5" s="593"/>
      <c r="DC5" s="594"/>
      <c r="DD5" s="592" t="s">
        <v>231</v>
      </c>
      <c r="DE5" s="593"/>
      <c r="DF5" s="593"/>
      <c r="DG5" s="593"/>
      <c r="DH5" s="593"/>
      <c r="DI5" s="593"/>
      <c r="DJ5" s="593"/>
      <c r="DK5" s="593"/>
      <c r="DL5" s="593"/>
      <c r="DM5" s="593"/>
      <c r="DN5" s="593"/>
      <c r="DO5" s="593"/>
      <c r="DP5" s="594"/>
      <c r="DQ5" s="592" t="s">
        <v>232</v>
      </c>
      <c r="DR5" s="593"/>
      <c r="DS5" s="593"/>
      <c r="DT5" s="593"/>
      <c r="DU5" s="593"/>
      <c r="DV5" s="593"/>
      <c r="DW5" s="593"/>
      <c r="DX5" s="593"/>
      <c r="DY5" s="593"/>
      <c r="DZ5" s="593"/>
      <c r="EA5" s="593"/>
      <c r="EB5" s="593"/>
      <c r="EC5" s="594"/>
    </row>
    <row r="6" spans="2:143" ht="11.25" customHeight="1" x14ac:dyDescent="0.15">
      <c r="B6" s="607" t="s">
        <v>233</v>
      </c>
      <c r="C6" s="608"/>
      <c r="D6" s="608"/>
      <c r="E6" s="608"/>
      <c r="F6" s="608"/>
      <c r="G6" s="608"/>
      <c r="H6" s="608"/>
      <c r="I6" s="608"/>
      <c r="J6" s="608"/>
      <c r="K6" s="608"/>
      <c r="L6" s="608"/>
      <c r="M6" s="608"/>
      <c r="N6" s="608"/>
      <c r="O6" s="608"/>
      <c r="P6" s="608"/>
      <c r="Q6" s="609"/>
      <c r="R6" s="610">
        <v>74146</v>
      </c>
      <c r="S6" s="611"/>
      <c r="T6" s="611"/>
      <c r="U6" s="611"/>
      <c r="V6" s="611"/>
      <c r="W6" s="611"/>
      <c r="X6" s="611"/>
      <c r="Y6" s="612"/>
      <c r="Z6" s="613">
        <v>1</v>
      </c>
      <c r="AA6" s="613"/>
      <c r="AB6" s="613"/>
      <c r="AC6" s="613"/>
      <c r="AD6" s="614">
        <v>74146</v>
      </c>
      <c r="AE6" s="614"/>
      <c r="AF6" s="614"/>
      <c r="AG6" s="614"/>
      <c r="AH6" s="614"/>
      <c r="AI6" s="614"/>
      <c r="AJ6" s="614"/>
      <c r="AK6" s="614"/>
      <c r="AL6" s="615">
        <v>2</v>
      </c>
      <c r="AM6" s="616"/>
      <c r="AN6" s="616"/>
      <c r="AO6" s="617"/>
      <c r="AP6" s="607" t="s">
        <v>234</v>
      </c>
      <c r="AQ6" s="608"/>
      <c r="AR6" s="608"/>
      <c r="AS6" s="608"/>
      <c r="AT6" s="608"/>
      <c r="AU6" s="608"/>
      <c r="AV6" s="608"/>
      <c r="AW6" s="608"/>
      <c r="AX6" s="608"/>
      <c r="AY6" s="608"/>
      <c r="AZ6" s="608"/>
      <c r="BA6" s="608"/>
      <c r="BB6" s="608"/>
      <c r="BC6" s="608"/>
      <c r="BD6" s="608"/>
      <c r="BE6" s="608"/>
      <c r="BF6" s="609"/>
      <c r="BG6" s="610">
        <v>518385</v>
      </c>
      <c r="BH6" s="611"/>
      <c r="BI6" s="611"/>
      <c r="BJ6" s="611"/>
      <c r="BK6" s="611"/>
      <c r="BL6" s="611"/>
      <c r="BM6" s="611"/>
      <c r="BN6" s="612"/>
      <c r="BO6" s="613">
        <v>99.8</v>
      </c>
      <c r="BP6" s="613"/>
      <c r="BQ6" s="613"/>
      <c r="BR6" s="613"/>
      <c r="BS6" s="614" t="s">
        <v>229</v>
      </c>
      <c r="BT6" s="614"/>
      <c r="BU6" s="614"/>
      <c r="BV6" s="614"/>
      <c r="BW6" s="614"/>
      <c r="BX6" s="614"/>
      <c r="BY6" s="614"/>
      <c r="BZ6" s="614"/>
      <c r="CA6" s="614"/>
      <c r="CB6" s="618"/>
      <c r="CD6" s="596" t="s">
        <v>235</v>
      </c>
      <c r="CE6" s="597"/>
      <c r="CF6" s="597"/>
      <c r="CG6" s="597"/>
      <c r="CH6" s="597"/>
      <c r="CI6" s="597"/>
      <c r="CJ6" s="597"/>
      <c r="CK6" s="597"/>
      <c r="CL6" s="597"/>
      <c r="CM6" s="597"/>
      <c r="CN6" s="597"/>
      <c r="CO6" s="597"/>
      <c r="CP6" s="597"/>
      <c r="CQ6" s="598"/>
      <c r="CR6" s="610">
        <v>64372</v>
      </c>
      <c r="CS6" s="611"/>
      <c r="CT6" s="611"/>
      <c r="CU6" s="611"/>
      <c r="CV6" s="611"/>
      <c r="CW6" s="611"/>
      <c r="CX6" s="611"/>
      <c r="CY6" s="612"/>
      <c r="CZ6" s="604">
        <v>0.9</v>
      </c>
      <c r="DA6" s="605"/>
      <c r="DB6" s="605"/>
      <c r="DC6" s="621"/>
      <c r="DD6" s="619" t="s">
        <v>229</v>
      </c>
      <c r="DE6" s="611"/>
      <c r="DF6" s="611"/>
      <c r="DG6" s="611"/>
      <c r="DH6" s="611"/>
      <c r="DI6" s="611"/>
      <c r="DJ6" s="611"/>
      <c r="DK6" s="611"/>
      <c r="DL6" s="611"/>
      <c r="DM6" s="611"/>
      <c r="DN6" s="611"/>
      <c r="DO6" s="611"/>
      <c r="DP6" s="612"/>
      <c r="DQ6" s="619">
        <v>64372</v>
      </c>
      <c r="DR6" s="611"/>
      <c r="DS6" s="611"/>
      <c r="DT6" s="611"/>
      <c r="DU6" s="611"/>
      <c r="DV6" s="611"/>
      <c r="DW6" s="611"/>
      <c r="DX6" s="611"/>
      <c r="DY6" s="611"/>
      <c r="DZ6" s="611"/>
      <c r="EA6" s="611"/>
      <c r="EB6" s="611"/>
      <c r="EC6" s="620"/>
    </row>
    <row r="7" spans="2:143" ht="11.25" customHeight="1" x14ac:dyDescent="0.15">
      <c r="B7" s="607" t="s">
        <v>236</v>
      </c>
      <c r="C7" s="608"/>
      <c r="D7" s="608"/>
      <c r="E7" s="608"/>
      <c r="F7" s="608"/>
      <c r="G7" s="608"/>
      <c r="H7" s="608"/>
      <c r="I7" s="608"/>
      <c r="J7" s="608"/>
      <c r="K7" s="608"/>
      <c r="L7" s="608"/>
      <c r="M7" s="608"/>
      <c r="N7" s="608"/>
      <c r="O7" s="608"/>
      <c r="P7" s="608"/>
      <c r="Q7" s="609"/>
      <c r="R7" s="610">
        <v>616</v>
      </c>
      <c r="S7" s="611"/>
      <c r="T7" s="611"/>
      <c r="U7" s="611"/>
      <c r="V7" s="611"/>
      <c r="W7" s="611"/>
      <c r="X7" s="611"/>
      <c r="Y7" s="612"/>
      <c r="Z7" s="613">
        <v>0</v>
      </c>
      <c r="AA7" s="613"/>
      <c r="AB7" s="613"/>
      <c r="AC7" s="613"/>
      <c r="AD7" s="614">
        <v>616</v>
      </c>
      <c r="AE7" s="614"/>
      <c r="AF7" s="614"/>
      <c r="AG7" s="614"/>
      <c r="AH7" s="614"/>
      <c r="AI7" s="614"/>
      <c r="AJ7" s="614"/>
      <c r="AK7" s="614"/>
      <c r="AL7" s="615">
        <v>0</v>
      </c>
      <c r="AM7" s="616"/>
      <c r="AN7" s="616"/>
      <c r="AO7" s="617"/>
      <c r="AP7" s="607" t="s">
        <v>237</v>
      </c>
      <c r="AQ7" s="608"/>
      <c r="AR7" s="608"/>
      <c r="AS7" s="608"/>
      <c r="AT7" s="608"/>
      <c r="AU7" s="608"/>
      <c r="AV7" s="608"/>
      <c r="AW7" s="608"/>
      <c r="AX7" s="608"/>
      <c r="AY7" s="608"/>
      <c r="AZ7" s="608"/>
      <c r="BA7" s="608"/>
      <c r="BB7" s="608"/>
      <c r="BC7" s="608"/>
      <c r="BD7" s="608"/>
      <c r="BE7" s="608"/>
      <c r="BF7" s="609"/>
      <c r="BG7" s="610">
        <v>215378</v>
      </c>
      <c r="BH7" s="611"/>
      <c r="BI7" s="611"/>
      <c r="BJ7" s="611"/>
      <c r="BK7" s="611"/>
      <c r="BL7" s="611"/>
      <c r="BM7" s="611"/>
      <c r="BN7" s="612"/>
      <c r="BO7" s="613">
        <v>41.4</v>
      </c>
      <c r="BP7" s="613"/>
      <c r="BQ7" s="613"/>
      <c r="BR7" s="613"/>
      <c r="BS7" s="614" t="s">
        <v>229</v>
      </c>
      <c r="BT7" s="614"/>
      <c r="BU7" s="614"/>
      <c r="BV7" s="614"/>
      <c r="BW7" s="614"/>
      <c r="BX7" s="614"/>
      <c r="BY7" s="614"/>
      <c r="BZ7" s="614"/>
      <c r="CA7" s="614"/>
      <c r="CB7" s="618"/>
      <c r="CD7" s="607" t="s">
        <v>238</v>
      </c>
      <c r="CE7" s="608"/>
      <c r="CF7" s="608"/>
      <c r="CG7" s="608"/>
      <c r="CH7" s="608"/>
      <c r="CI7" s="608"/>
      <c r="CJ7" s="608"/>
      <c r="CK7" s="608"/>
      <c r="CL7" s="608"/>
      <c r="CM7" s="608"/>
      <c r="CN7" s="608"/>
      <c r="CO7" s="608"/>
      <c r="CP7" s="608"/>
      <c r="CQ7" s="609"/>
      <c r="CR7" s="610">
        <v>1237232</v>
      </c>
      <c r="CS7" s="611"/>
      <c r="CT7" s="611"/>
      <c r="CU7" s="611"/>
      <c r="CV7" s="611"/>
      <c r="CW7" s="611"/>
      <c r="CX7" s="611"/>
      <c r="CY7" s="612"/>
      <c r="CZ7" s="613">
        <v>17.600000000000001</v>
      </c>
      <c r="DA7" s="613"/>
      <c r="DB7" s="613"/>
      <c r="DC7" s="613"/>
      <c r="DD7" s="619">
        <v>223316</v>
      </c>
      <c r="DE7" s="611"/>
      <c r="DF7" s="611"/>
      <c r="DG7" s="611"/>
      <c r="DH7" s="611"/>
      <c r="DI7" s="611"/>
      <c r="DJ7" s="611"/>
      <c r="DK7" s="611"/>
      <c r="DL7" s="611"/>
      <c r="DM7" s="611"/>
      <c r="DN7" s="611"/>
      <c r="DO7" s="611"/>
      <c r="DP7" s="612"/>
      <c r="DQ7" s="619">
        <v>811717</v>
      </c>
      <c r="DR7" s="611"/>
      <c r="DS7" s="611"/>
      <c r="DT7" s="611"/>
      <c r="DU7" s="611"/>
      <c r="DV7" s="611"/>
      <c r="DW7" s="611"/>
      <c r="DX7" s="611"/>
      <c r="DY7" s="611"/>
      <c r="DZ7" s="611"/>
      <c r="EA7" s="611"/>
      <c r="EB7" s="611"/>
      <c r="EC7" s="620"/>
    </row>
    <row r="8" spans="2:143" ht="11.25" customHeight="1" x14ac:dyDescent="0.15">
      <c r="B8" s="607" t="s">
        <v>239</v>
      </c>
      <c r="C8" s="608"/>
      <c r="D8" s="608"/>
      <c r="E8" s="608"/>
      <c r="F8" s="608"/>
      <c r="G8" s="608"/>
      <c r="H8" s="608"/>
      <c r="I8" s="608"/>
      <c r="J8" s="608"/>
      <c r="K8" s="608"/>
      <c r="L8" s="608"/>
      <c r="M8" s="608"/>
      <c r="N8" s="608"/>
      <c r="O8" s="608"/>
      <c r="P8" s="608"/>
      <c r="Q8" s="609"/>
      <c r="R8" s="610">
        <v>2292</v>
      </c>
      <c r="S8" s="611"/>
      <c r="T8" s="611"/>
      <c r="U8" s="611"/>
      <c r="V8" s="611"/>
      <c r="W8" s="611"/>
      <c r="X8" s="611"/>
      <c r="Y8" s="612"/>
      <c r="Z8" s="613">
        <v>0</v>
      </c>
      <c r="AA8" s="613"/>
      <c r="AB8" s="613"/>
      <c r="AC8" s="613"/>
      <c r="AD8" s="614">
        <v>2292</v>
      </c>
      <c r="AE8" s="614"/>
      <c r="AF8" s="614"/>
      <c r="AG8" s="614"/>
      <c r="AH8" s="614"/>
      <c r="AI8" s="614"/>
      <c r="AJ8" s="614"/>
      <c r="AK8" s="614"/>
      <c r="AL8" s="615">
        <v>0.1</v>
      </c>
      <c r="AM8" s="616"/>
      <c r="AN8" s="616"/>
      <c r="AO8" s="617"/>
      <c r="AP8" s="607" t="s">
        <v>240</v>
      </c>
      <c r="AQ8" s="608"/>
      <c r="AR8" s="608"/>
      <c r="AS8" s="608"/>
      <c r="AT8" s="608"/>
      <c r="AU8" s="608"/>
      <c r="AV8" s="608"/>
      <c r="AW8" s="608"/>
      <c r="AX8" s="608"/>
      <c r="AY8" s="608"/>
      <c r="AZ8" s="608"/>
      <c r="BA8" s="608"/>
      <c r="BB8" s="608"/>
      <c r="BC8" s="608"/>
      <c r="BD8" s="608"/>
      <c r="BE8" s="608"/>
      <c r="BF8" s="609"/>
      <c r="BG8" s="610">
        <v>9398</v>
      </c>
      <c r="BH8" s="611"/>
      <c r="BI8" s="611"/>
      <c r="BJ8" s="611"/>
      <c r="BK8" s="611"/>
      <c r="BL8" s="611"/>
      <c r="BM8" s="611"/>
      <c r="BN8" s="612"/>
      <c r="BO8" s="613">
        <v>1.8</v>
      </c>
      <c r="BP8" s="613"/>
      <c r="BQ8" s="613"/>
      <c r="BR8" s="613"/>
      <c r="BS8" s="614" t="s">
        <v>241</v>
      </c>
      <c r="BT8" s="614"/>
      <c r="BU8" s="614"/>
      <c r="BV8" s="614"/>
      <c r="BW8" s="614"/>
      <c r="BX8" s="614"/>
      <c r="BY8" s="614"/>
      <c r="BZ8" s="614"/>
      <c r="CA8" s="614"/>
      <c r="CB8" s="618"/>
      <c r="CD8" s="607" t="s">
        <v>242</v>
      </c>
      <c r="CE8" s="608"/>
      <c r="CF8" s="608"/>
      <c r="CG8" s="608"/>
      <c r="CH8" s="608"/>
      <c r="CI8" s="608"/>
      <c r="CJ8" s="608"/>
      <c r="CK8" s="608"/>
      <c r="CL8" s="608"/>
      <c r="CM8" s="608"/>
      <c r="CN8" s="608"/>
      <c r="CO8" s="608"/>
      <c r="CP8" s="608"/>
      <c r="CQ8" s="609"/>
      <c r="CR8" s="610">
        <v>1557011</v>
      </c>
      <c r="CS8" s="611"/>
      <c r="CT8" s="611"/>
      <c r="CU8" s="611"/>
      <c r="CV8" s="611"/>
      <c r="CW8" s="611"/>
      <c r="CX8" s="611"/>
      <c r="CY8" s="612"/>
      <c r="CZ8" s="613">
        <v>22.1</v>
      </c>
      <c r="DA8" s="613"/>
      <c r="DB8" s="613"/>
      <c r="DC8" s="613"/>
      <c r="DD8" s="619">
        <v>48565</v>
      </c>
      <c r="DE8" s="611"/>
      <c r="DF8" s="611"/>
      <c r="DG8" s="611"/>
      <c r="DH8" s="611"/>
      <c r="DI8" s="611"/>
      <c r="DJ8" s="611"/>
      <c r="DK8" s="611"/>
      <c r="DL8" s="611"/>
      <c r="DM8" s="611"/>
      <c r="DN8" s="611"/>
      <c r="DO8" s="611"/>
      <c r="DP8" s="612"/>
      <c r="DQ8" s="619">
        <v>946873</v>
      </c>
      <c r="DR8" s="611"/>
      <c r="DS8" s="611"/>
      <c r="DT8" s="611"/>
      <c r="DU8" s="611"/>
      <c r="DV8" s="611"/>
      <c r="DW8" s="611"/>
      <c r="DX8" s="611"/>
      <c r="DY8" s="611"/>
      <c r="DZ8" s="611"/>
      <c r="EA8" s="611"/>
      <c r="EB8" s="611"/>
      <c r="EC8" s="620"/>
    </row>
    <row r="9" spans="2:143" ht="11.25" customHeight="1" x14ac:dyDescent="0.15">
      <c r="B9" s="607" t="s">
        <v>243</v>
      </c>
      <c r="C9" s="608"/>
      <c r="D9" s="608"/>
      <c r="E9" s="608"/>
      <c r="F9" s="608"/>
      <c r="G9" s="608"/>
      <c r="H9" s="608"/>
      <c r="I9" s="608"/>
      <c r="J9" s="608"/>
      <c r="K9" s="608"/>
      <c r="L9" s="608"/>
      <c r="M9" s="608"/>
      <c r="N9" s="608"/>
      <c r="O9" s="608"/>
      <c r="P9" s="608"/>
      <c r="Q9" s="609"/>
      <c r="R9" s="610">
        <v>2573</v>
      </c>
      <c r="S9" s="611"/>
      <c r="T9" s="611"/>
      <c r="U9" s="611"/>
      <c r="V9" s="611"/>
      <c r="W9" s="611"/>
      <c r="X9" s="611"/>
      <c r="Y9" s="612"/>
      <c r="Z9" s="613">
        <v>0</v>
      </c>
      <c r="AA9" s="613"/>
      <c r="AB9" s="613"/>
      <c r="AC9" s="613"/>
      <c r="AD9" s="614">
        <v>2573</v>
      </c>
      <c r="AE9" s="614"/>
      <c r="AF9" s="614"/>
      <c r="AG9" s="614"/>
      <c r="AH9" s="614"/>
      <c r="AI9" s="614"/>
      <c r="AJ9" s="614"/>
      <c r="AK9" s="614"/>
      <c r="AL9" s="615">
        <v>0.1</v>
      </c>
      <c r="AM9" s="616"/>
      <c r="AN9" s="616"/>
      <c r="AO9" s="617"/>
      <c r="AP9" s="607" t="s">
        <v>244</v>
      </c>
      <c r="AQ9" s="608"/>
      <c r="AR9" s="608"/>
      <c r="AS9" s="608"/>
      <c r="AT9" s="608"/>
      <c r="AU9" s="608"/>
      <c r="AV9" s="608"/>
      <c r="AW9" s="608"/>
      <c r="AX9" s="608"/>
      <c r="AY9" s="608"/>
      <c r="AZ9" s="608"/>
      <c r="BA9" s="608"/>
      <c r="BB9" s="608"/>
      <c r="BC9" s="608"/>
      <c r="BD9" s="608"/>
      <c r="BE9" s="608"/>
      <c r="BF9" s="609"/>
      <c r="BG9" s="610">
        <v>185725</v>
      </c>
      <c r="BH9" s="611"/>
      <c r="BI9" s="611"/>
      <c r="BJ9" s="611"/>
      <c r="BK9" s="611"/>
      <c r="BL9" s="611"/>
      <c r="BM9" s="611"/>
      <c r="BN9" s="612"/>
      <c r="BO9" s="613">
        <v>35.700000000000003</v>
      </c>
      <c r="BP9" s="613"/>
      <c r="BQ9" s="613"/>
      <c r="BR9" s="613"/>
      <c r="BS9" s="614" t="s">
        <v>229</v>
      </c>
      <c r="BT9" s="614"/>
      <c r="BU9" s="614"/>
      <c r="BV9" s="614"/>
      <c r="BW9" s="614"/>
      <c r="BX9" s="614"/>
      <c r="BY9" s="614"/>
      <c r="BZ9" s="614"/>
      <c r="CA9" s="614"/>
      <c r="CB9" s="618"/>
      <c r="CD9" s="607" t="s">
        <v>245</v>
      </c>
      <c r="CE9" s="608"/>
      <c r="CF9" s="608"/>
      <c r="CG9" s="608"/>
      <c r="CH9" s="608"/>
      <c r="CI9" s="608"/>
      <c r="CJ9" s="608"/>
      <c r="CK9" s="608"/>
      <c r="CL9" s="608"/>
      <c r="CM9" s="608"/>
      <c r="CN9" s="608"/>
      <c r="CO9" s="608"/>
      <c r="CP9" s="608"/>
      <c r="CQ9" s="609"/>
      <c r="CR9" s="610">
        <v>412761</v>
      </c>
      <c r="CS9" s="611"/>
      <c r="CT9" s="611"/>
      <c r="CU9" s="611"/>
      <c r="CV9" s="611"/>
      <c r="CW9" s="611"/>
      <c r="CX9" s="611"/>
      <c r="CY9" s="612"/>
      <c r="CZ9" s="613">
        <v>5.9</v>
      </c>
      <c r="DA9" s="613"/>
      <c r="DB9" s="613"/>
      <c r="DC9" s="613"/>
      <c r="DD9" s="619">
        <v>37043</v>
      </c>
      <c r="DE9" s="611"/>
      <c r="DF9" s="611"/>
      <c r="DG9" s="611"/>
      <c r="DH9" s="611"/>
      <c r="DI9" s="611"/>
      <c r="DJ9" s="611"/>
      <c r="DK9" s="611"/>
      <c r="DL9" s="611"/>
      <c r="DM9" s="611"/>
      <c r="DN9" s="611"/>
      <c r="DO9" s="611"/>
      <c r="DP9" s="612"/>
      <c r="DQ9" s="619">
        <v>266279</v>
      </c>
      <c r="DR9" s="611"/>
      <c r="DS9" s="611"/>
      <c r="DT9" s="611"/>
      <c r="DU9" s="611"/>
      <c r="DV9" s="611"/>
      <c r="DW9" s="611"/>
      <c r="DX9" s="611"/>
      <c r="DY9" s="611"/>
      <c r="DZ9" s="611"/>
      <c r="EA9" s="611"/>
      <c r="EB9" s="611"/>
      <c r="EC9" s="620"/>
    </row>
    <row r="10" spans="2:143" ht="11.25" customHeight="1" x14ac:dyDescent="0.15">
      <c r="B10" s="607" t="s">
        <v>246</v>
      </c>
      <c r="C10" s="608"/>
      <c r="D10" s="608"/>
      <c r="E10" s="608"/>
      <c r="F10" s="608"/>
      <c r="G10" s="608"/>
      <c r="H10" s="608"/>
      <c r="I10" s="608"/>
      <c r="J10" s="608"/>
      <c r="K10" s="608"/>
      <c r="L10" s="608"/>
      <c r="M10" s="608"/>
      <c r="N10" s="608"/>
      <c r="O10" s="608"/>
      <c r="P10" s="608"/>
      <c r="Q10" s="609"/>
      <c r="R10" s="610" t="s">
        <v>241</v>
      </c>
      <c r="S10" s="611"/>
      <c r="T10" s="611"/>
      <c r="U10" s="611"/>
      <c r="V10" s="611"/>
      <c r="W10" s="611"/>
      <c r="X10" s="611"/>
      <c r="Y10" s="612"/>
      <c r="Z10" s="613" t="s">
        <v>229</v>
      </c>
      <c r="AA10" s="613"/>
      <c r="AB10" s="613"/>
      <c r="AC10" s="613"/>
      <c r="AD10" s="614" t="s">
        <v>241</v>
      </c>
      <c r="AE10" s="614"/>
      <c r="AF10" s="614"/>
      <c r="AG10" s="614"/>
      <c r="AH10" s="614"/>
      <c r="AI10" s="614"/>
      <c r="AJ10" s="614"/>
      <c r="AK10" s="614"/>
      <c r="AL10" s="615" t="s">
        <v>229</v>
      </c>
      <c r="AM10" s="616"/>
      <c r="AN10" s="616"/>
      <c r="AO10" s="617"/>
      <c r="AP10" s="607" t="s">
        <v>247</v>
      </c>
      <c r="AQ10" s="608"/>
      <c r="AR10" s="608"/>
      <c r="AS10" s="608"/>
      <c r="AT10" s="608"/>
      <c r="AU10" s="608"/>
      <c r="AV10" s="608"/>
      <c r="AW10" s="608"/>
      <c r="AX10" s="608"/>
      <c r="AY10" s="608"/>
      <c r="AZ10" s="608"/>
      <c r="BA10" s="608"/>
      <c r="BB10" s="608"/>
      <c r="BC10" s="608"/>
      <c r="BD10" s="608"/>
      <c r="BE10" s="608"/>
      <c r="BF10" s="609"/>
      <c r="BG10" s="610">
        <v>11752</v>
      </c>
      <c r="BH10" s="611"/>
      <c r="BI10" s="611"/>
      <c r="BJ10" s="611"/>
      <c r="BK10" s="611"/>
      <c r="BL10" s="611"/>
      <c r="BM10" s="611"/>
      <c r="BN10" s="612"/>
      <c r="BO10" s="613">
        <v>2.2999999999999998</v>
      </c>
      <c r="BP10" s="613"/>
      <c r="BQ10" s="613"/>
      <c r="BR10" s="613"/>
      <c r="BS10" s="614" t="s">
        <v>229</v>
      </c>
      <c r="BT10" s="614"/>
      <c r="BU10" s="614"/>
      <c r="BV10" s="614"/>
      <c r="BW10" s="614"/>
      <c r="BX10" s="614"/>
      <c r="BY10" s="614"/>
      <c r="BZ10" s="614"/>
      <c r="CA10" s="614"/>
      <c r="CB10" s="618"/>
      <c r="CD10" s="607" t="s">
        <v>248</v>
      </c>
      <c r="CE10" s="608"/>
      <c r="CF10" s="608"/>
      <c r="CG10" s="608"/>
      <c r="CH10" s="608"/>
      <c r="CI10" s="608"/>
      <c r="CJ10" s="608"/>
      <c r="CK10" s="608"/>
      <c r="CL10" s="608"/>
      <c r="CM10" s="608"/>
      <c r="CN10" s="608"/>
      <c r="CO10" s="608"/>
      <c r="CP10" s="608"/>
      <c r="CQ10" s="609"/>
      <c r="CR10" s="610" t="s">
        <v>229</v>
      </c>
      <c r="CS10" s="611"/>
      <c r="CT10" s="611"/>
      <c r="CU10" s="611"/>
      <c r="CV10" s="611"/>
      <c r="CW10" s="611"/>
      <c r="CX10" s="611"/>
      <c r="CY10" s="612"/>
      <c r="CZ10" s="613" t="s">
        <v>229</v>
      </c>
      <c r="DA10" s="613"/>
      <c r="DB10" s="613"/>
      <c r="DC10" s="613"/>
      <c r="DD10" s="619" t="s">
        <v>229</v>
      </c>
      <c r="DE10" s="611"/>
      <c r="DF10" s="611"/>
      <c r="DG10" s="611"/>
      <c r="DH10" s="611"/>
      <c r="DI10" s="611"/>
      <c r="DJ10" s="611"/>
      <c r="DK10" s="611"/>
      <c r="DL10" s="611"/>
      <c r="DM10" s="611"/>
      <c r="DN10" s="611"/>
      <c r="DO10" s="611"/>
      <c r="DP10" s="612"/>
      <c r="DQ10" s="619" t="s">
        <v>229</v>
      </c>
      <c r="DR10" s="611"/>
      <c r="DS10" s="611"/>
      <c r="DT10" s="611"/>
      <c r="DU10" s="611"/>
      <c r="DV10" s="611"/>
      <c r="DW10" s="611"/>
      <c r="DX10" s="611"/>
      <c r="DY10" s="611"/>
      <c r="DZ10" s="611"/>
      <c r="EA10" s="611"/>
      <c r="EB10" s="611"/>
      <c r="EC10" s="620"/>
    </row>
    <row r="11" spans="2:143" ht="11.25" customHeight="1" x14ac:dyDescent="0.15">
      <c r="B11" s="607" t="s">
        <v>249</v>
      </c>
      <c r="C11" s="608"/>
      <c r="D11" s="608"/>
      <c r="E11" s="608"/>
      <c r="F11" s="608"/>
      <c r="G11" s="608"/>
      <c r="H11" s="608"/>
      <c r="I11" s="608"/>
      <c r="J11" s="608"/>
      <c r="K11" s="608"/>
      <c r="L11" s="608"/>
      <c r="M11" s="608"/>
      <c r="N11" s="608"/>
      <c r="O11" s="608"/>
      <c r="P11" s="608"/>
      <c r="Q11" s="609"/>
      <c r="R11" s="610">
        <v>151039</v>
      </c>
      <c r="S11" s="611"/>
      <c r="T11" s="611"/>
      <c r="U11" s="611"/>
      <c r="V11" s="611"/>
      <c r="W11" s="611"/>
      <c r="X11" s="611"/>
      <c r="Y11" s="612"/>
      <c r="Z11" s="615">
        <v>2</v>
      </c>
      <c r="AA11" s="616"/>
      <c r="AB11" s="616"/>
      <c r="AC11" s="622"/>
      <c r="AD11" s="619">
        <v>151039</v>
      </c>
      <c r="AE11" s="611"/>
      <c r="AF11" s="611"/>
      <c r="AG11" s="611"/>
      <c r="AH11" s="611"/>
      <c r="AI11" s="611"/>
      <c r="AJ11" s="611"/>
      <c r="AK11" s="612"/>
      <c r="AL11" s="615">
        <v>4</v>
      </c>
      <c r="AM11" s="616"/>
      <c r="AN11" s="616"/>
      <c r="AO11" s="617"/>
      <c r="AP11" s="607" t="s">
        <v>250</v>
      </c>
      <c r="AQ11" s="608"/>
      <c r="AR11" s="608"/>
      <c r="AS11" s="608"/>
      <c r="AT11" s="608"/>
      <c r="AU11" s="608"/>
      <c r="AV11" s="608"/>
      <c r="AW11" s="608"/>
      <c r="AX11" s="608"/>
      <c r="AY11" s="608"/>
      <c r="AZ11" s="608"/>
      <c r="BA11" s="608"/>
      <c r="BB11" s="608"/>
      <c r="BC11" s="608"/>
      <c r="BD11" s="608"/>
      <c r="BE11" s="608"/>
      <c r="BF11" s="609"/>
      <c r="BG11" s="610">
        <v>8503</v>
      </c>
      <c r="BH11" s="611"/>
      <c r="BI11" s="611"/>
      <c r="BJ11" s="611"/>
      <c r="BK11" s="611"/>
      <c r="BL11" s="611"/>
      <c r="BM11" s="611"/>
      <c r="BN11" s="612"/>
      <c r="BO11" s="613">
        <v>1.6</v>
      </c>
      <c r="BP11" s="613"/>
      <c r="BQ11" s="613"/>
      <c r="BR11" s="613"/>
      <c r="BS11" s="614" t="s">
        <v>229</v>
      </c>
      <c r="BT11" s="614"/>
      <c r="BU11" s="614"/>
      <c r="BV11" s="614"/>
      <c r="BW11" s="614"/>
      <c r="BX11" s="614"/>
      <c r="BY11" s="614"/>
      <c r="BZ11" s="614"/>
      <c r="CA11" s="614"/>
      <c r="CB11" s="618"/>
      <c r="CD11" s="607" t="s">
        <v>251</v>
      </c>
      <c r="CE11" s="608"/>
      <c r="CF11" s="608"/>
      <c r="CG11" s="608"/>
      <c r="CH11" s="608"/>
      <c r="CI11" s="608"/>
      <c r="CJ11" s="608"/>
      <c r="CK11" s="608"/>
      <c r="CL11" s="608"/>
      <c r="CM11" s="608"/>
      <c r="CN11" s="608"/>
      <c r="CO11" s="608"/>
      <c r="CP11" s="608"/>
      <c r="CQ11" s="609"/>
      <c r="CR11" s="610">
        <v>396906</v>
      </c>
      <c r="CS11" s="611"/>
      <c r="CT11" s="611"/>
      <c r="CU11" s="611"/>
      <c r="CV11" s="611"/>
      <c r="CW11" s="611"/>
      <c r="CX11" s="611"/>
      <c r="CY11" s="612"/>
      <c r="CZ11" s="613">
        <v>5.6</v>
      </c>
      <c r="DA11" s="613"/>
      <c r="DB11" s="613"/>
      <c r="DC11" s="613"/>
      <c r="DD11" s="619">
        <v>100799</v>
      </c>
      <c r="DE11" s="611"/>
      <c r="DF11" s="611"/>
      <c r="DG11" s="611"/>
      <c r="DH11" s="611"/>
      <c r="DI11" s="611"/>
      <c r="DJ11" s="611"/>
      <c r="DK11" s="611"/>
      <c r="DL11" s="611"/>
      <c r="DM11" s="611"/>
      <c r="DN11" s="611"/>
      <c r="DO11" s="611"/>
      <c r="DP11" s="612"/>
      <c r="DQ11" s="619">
        <v>253558</v>
      </c>
      <c r="DR11" s="611"/>
      <c r="DS11" s="611"/>
      <c r="DT11" s="611"/>
      <c r="DU11" s="611"/>
      <c r="DV11" s="611"/>
      <c r="DW11" s="611"/>
      <c r="DX11" s="611"/>
      <c r="DY11" s="611"/>
      <c r="DZ11" s="611"/>
      <c r="EA11" s="611"/>
      <c r="EB11" s="611"/>
      <c r="EC11" s="620"/>
    </row>
    <row r="12" spans="2:143" ht="11.25" customHeight="1" x14ac:dyDescent="0.15">
      <c r="B12" s="607" t="s">
        <v>252</v>
      </c>
      <c r="C12" s="608"/>
      <c r="D12" s="608"/>
      <c r="E12" s="608"/>
      <c r="F12" s="608"/>
      <c r="G12" s="608"/>
      <c r="H12" s="608"/>
      <c r="I12" s="608"/>
      <c r="J12" s="608"/>
      <c r="K12" s="608"/>
      <c r="L12" s="608"/>
      <c r="M12" s="608"/>
      <c r="N12" s="608"/>
      <c r="O12" s="608"/>
      <c r="P12" s="608"/>
      <c r="Q12" s="609"/>
      <c r="R12" s="610" t="s">
        <v>253</v>
      </c>
      <c r="S12" s="611"/>
      <c r="T12" s="611"/>
      <c r="U12" s="611"/>
      <c r="V12" s="611"/>
      <c r="W12" s="611"/>
      <c r="X12" s="611"/>
      <c r="Y12" s="612"/>
      <c r="Z12" s="613" t="s">
        <v>229</v>
      </c>
      <c r="AA12" s="613"/>
      <c r="AB12" s="613"/>
      <c r="AC12" s="613"/>
      <c r="AD12" s="614" t="s">
        <v>229</v>
      </c>
      <c r="AE12" s="614"/>
      <c r="AF12" s="614"/>
      <c r="AG12" s="614"/>
      <c r="AH12" s="614"/>
      <c r="AI12" s="614"/>
      <c r="AJ12" s="614"/>
      <c r="AK12" s="614"/>
      <c r="AL12" s="615" t="s">
        <v>241</v>
      </c>
      <c r="AM12" s="616"/>
      <c r="AN12" s="616"/>
      <c r="AO12" s="617"/>
      <c r="AP12" s="607" t="s">
        <v>254</v>
      </c>
      <c r="AQ12" s="608"/>
      <c r="AR12" s="608"/>
      <c r="AS12" s="608"/>
      <c r="AT12" s="608"/>
      <c r="AU12" s="608"/>
      <c r="AV12" s="608"/>
      <c r="AW12" s="608"/>
      <c r="AX12" s="608"/>
      <c r="AY12" s="608"/>
      <c r="AZ12" s="608"/>
      <c r="BA12" s="608"/>
      <c r="BB12" s="608"/>
      <c r="BC12" s="608"/>
      <c r="BD12" s="608"/>
      <c r="BE12" s="608"/>
      <c r="BF12" s="609"/>
      <c r="BG12" s="610">
        <v>232425</v>
      </c>
      <c r="BH12" s="611"/>
      <c r="BI12" s="611"/>
      <c r="BJ12" s="611"/>
      <c r="BK12" s="611"/>
      <c r="BL12" s="611"/>
      <c r="BM12" s="611"/>
      <c r="BN12" s="612"/>
      <c r="BO12" s="613">
        <v>44.7</v>
      </c>
      <c r="BP12" s="613"/>
      <c r="BQ12" s="613"/>
      <c r="BR12" s="613"/>
      <c r="BS12" s="614" t="s">
        <v>229</v>
      </c>
      <c r="BT12" s="614"/>
      <c r="BU12" s="614"/>
      <c r="BV12" s="614"/>
      <c r="BW12" s="614"/>
      <c r="BX12" s="614"/>
      <c r="BY12" s="614"/>
      <c r="BZ12" s="614"/>
      <c r="CA12" s="614"/>
      <c r="CB12" s="618"/>
      <c r="CD12" s="607" t="s">
        <v>255</v>
      </c>
      <c r="CE12" s="608"/>
      <c r="CF12" s="608"/>
      <c r="CG12" s="608"/>
      <c r="CH12" s="608"/>
      <c r="CI12" s="608"/>
      <c r="CJ12" s="608"/>
      <c r="CK12" s="608"/>
      <c r="CL12" s="608"/>
      <c r="CM12" s="608"/>
      <c r="CN12" s="608"/>
      <c r="CO12" s="608"/>
      <c r="CP12" s="608"/>
      <c r="CQ12" s="609"/>
      <c r="CR12" s="610">
        <v>424077</v>
      </c>
      <c r="CS12" s="611"/>
      <c r="CT12" s="611"/>
      <c r="CU12" s="611"/>
      <c r="CV12" s="611"/>
      <c r="CW12" s="611"/>
      <c r="CX12" s="611"/>
      <c r="CY12" s="612"/>
      <c r="CZ12" s="613">
        <v>6</v>
      </c>
      <c r="DA12" s="613"/>
      <c r="DB12" s="613"/>
      <c r="DC12" s="613"/>
      <c r="DD12" s="619">
        <v>310887</v>
      </c>
      <c r="DE12" s="611"/>
      <c r="DF12" s="611"/>
      <c r="DG12" s="611"/>
      <c r="DH12" s="611"/>
      <c r="DI12" s="611"/>
      <c r="DJ12" s="611"/>
      <c r="DK12" s="611"/>
      <c r="DL12" s="611"/>
      <c r="DM12" s="611"/>
      <c r="DN12" s="611"/>
      <c r="DO12" s="611"/>
      <c r="DP12" s="612"/>
      <c r="DQ12" s="619">
        <v>128528</v>
      </c>
      <c r="DR12" s="611"/>
      <c r="DS12" s="611"/>
      <c r="DT12" s="611"/>
      <c r="DU12" s="611"/>
      <c r="DV12" s="611"/>
      <c r="DW12" s="611"/>
      <c r="DX12" s="611"/>
      <c r="DY12" s="611"/>
      <c r="DZ12" s="611"/>
      <c r="EA12" s="611"/>
      <c r="EB12" s="611"/>
      <c r="EC12" s="620"/>
    </row>
    <row r="13" spans="2:143" ht="11.25" customHeight="1" x14ac:dyDescent="0.15">
      <c r="B13" s="607" t="s">
        <v>256</v>
      </c>
      <c r="C13" s="608"/>
      <c r="D13" s="608"/>
      <c r="E13" s="608"/>
      <c r="F13" s="608"/>
      <c r="G13" s="608"/>
      <c r="H13" s="608"/>
      <c r="I13" s="608"/>
      <c r="J13" s="608"/>
      <c r="K13" s="608"/>
      <c r="L13" s="608"/>
      <c r="M13" s="608"/>
      <c r="N13" s="608"/>
      <c r="O13" s="608"/>
      <c r="P13" s="608"/>
      <c r="Q13" s="609"/>
      <c r="R13" s="610" t="s">
        <v>229</v>
      </c>
      <c r="S13" s="611"/>
      <c r="T13" s="611"/>
      <c r="U13" s="611"/>
      <c r="V13" s="611"/>
      <c r="W13" s="611"/>
      <c r="X13" s="611"/>
      <c r="Y13" s="612"/>
      <c r="Z13" s="613" t="s">
        <v>229</v>
      </c>
      <c r="AA13" s="613"/>
      <c r="AB13" s="613"/>
      <c r="AC13" s="613"/>
      <c r="AD13" s="614" t="s">
        <v>229</v>
      </c>
      <c r="AE13" s="614"/>
      <c r="AF13" s="614"/>
      <c r="AG13" s="614"/>
      <c r="AH13" s="614"/>
      <c r="AI13" s="614"/>
      <c r="AJ13" s="614"/>
      <c r="AK13" s="614"/>
      <c r="AL13" s="615" t="s">
        <v>229</v>
      </c>
      <c r="AM13" s="616"/>
      <c r="AN13" s="616"/>
      <c r="AO13" s="617"/>
      <c r="AP13" s="607" t="s">
        <v>257</v>
      </c>
      <c r="AQ13" s="608"/>
      <c r="AR13" s="608"/>
      <c r="AS13" s="608"/>
      <c r="AT13" s="608"/>
      <c r="AU13" s="608"/>
      <c r="AV13" s="608"/>
      <c r="AW13" s="608"/>
      <c r="AX13" s="608"/>
      <c r="AY13" s="608"/>
      <c r="AZ13" s="608"/>
      <c r="BA13" s="608"/>
      <c r="BB13" s="608"/>
      <c r="BC13" s="608"/>
      <c r="BD13" s="608"/>
      <c r="BE13" s="608"/>
      <c r="BF13" s="609"/>
      <c r="BG13" s="610">
        <v>228183</v>
      </c>
      <c r="BH13" s="611"/>
      <c r="BI13" s="611"/>
      <c r="BJ13" s="611"/>
      <c r="BK13" s="611"/>
      <c r="BL13" s="611"/>
      <c r="BM13" s="611"/>
      <c r="BN13" s="612"/>
      <c r="BO13" s="613">
        <v>43.9</v>
      </c>
      <c r="BP13" s="613"/>
      <c r="BQ13" s="613"/>
      <c r="BR13" s="613"/>
      <c r="BS13" s="614" t="s">
        <v>229</v>
      </c>
      <c r="BT13" s="614"/>
      <c r="BU13" s="614"/>
      <c r="BV13" s="614"/>
      <c r="BW13" s="614"/>
      <c r="BX13" s="614"/>
      <c r="BY13" s="614"/>
      <c r="BZ13" s="614"/>
      <c r="CA13" s="614"/>
      <c r="CB13" s="618"/>
      <c r="CD13" s="607" t="s">
        <v>258</v>
      </c>
      <c r="CE13" s="608"/>
      <c r="CF13" s="608"/>
      <c r="CG13" s="608"/>
      <c r="CH13" s="608"/>
      <c r="CI13" s="608"/>
      <c r="CJ13" s="608"/>
      <c r="CK13" s="608"/>
      <c r="CL13" s="608"/>
      <c r="CM13" s="608"/>
      <c r="CN13" s="608"/>
      <c r="CO13" s="608"/>
      <c r="CP13" s="608"/>
      <c r="CQ13" s="609"/>
      <c r="CR13" s="610">
        <v>568306</v>
      </c>
      <c r="CS13" s="611"/>
      <c r="CT13" s="611"/>
      <c r="CU13" s="611"/>
      <c r="CV13" s="611"/>
      <c r="CW13" s="611"/>
      <c r="CX13" s="611"/>
      <c r="CY13" s="612"/>
      <c r="CZ13" s="613">
        <v>8.1</v>
      </c>
      <c r="DA13" s="613"/>
      <c r="DB13" s="613"/>
      <c r="DC13" s="613"/>
      <c r="DD13" s="619">
        <v>276158</v>
      </c>
      <c r="DE13" s="611"/>
      <c r="DF13" s="611"/>
      <c r="DG13" s="611"/>
      <c r="DH13" s="611"/>
      <c r="DI13" s="611"/>
      <c r="DJ13" s="611"/>
      <c r="DK13" s="611"/>
      <c r="DL13" s="611"/>
      <c r="DM13" s="611"/>
      <c r="DN13" s="611"/>
      <c r="DO13" s="611"/>
      <c r="DP13" s="612"/>
      <c r="DQ13" s="619">
        <v>236426</v>
      </c>
      <c r="DR13" s="611"/>
      <c r="DS13" s="611"/>
      <c r="DT13" s="611"/>
      <c r="DU13" s="611"/>
      <c r="DV13" s="611"/>
      <c r="DW13" s="611"/>
      <c r="DX13" s="611"/>
      <c r="DY13" s="611"/>
      <c r="DZ13" s="611"/>
      <c r="EA13" s="611"/>
      <c r="EB13" s="611"/>
      <c r="EC13" s="620"/>
    </row>
    <row r="14" spans="2:143" ht="11.25" customHeight="1" x14ac:dyDescent="0.15">
      <c r="B14" s="607" t="s">
        <v>259</v>
      </c>
      <c r="C14" s="608"/>
      <c r="D14" s="608"/>
      <c r="E14" s="608"/>
      <c r="F14" s="608"/>
      <c r="G14" s="608"/>
      <c r="H14" s="608"/>
      <c r="I14" s="608"/>
      <c r="J14" s="608"/>
      <c r="K14" s="608"/>
      <c r="L14" s="608"/>
      <c r="M14" s="608"/>
      <c r="N14" s="608"/>
      <c r="O14" s="608"/>
      <c r="P14" s="608"/>
      <c r="Q14" s="609"/>
      <c r="R14" s="610">
        <v>84</v>
      </c>
      <c r="S14" s="611"/>
      <c r="T14" s="611"/>
      <c r="U14" s="611"/>
      <c r="V14" s="611"/>
      <c r="W14" s="611"/>
      <c r="X14" s="611"/>
      <c r="Y14" s="612"/>
      <c r="Z14" s="613">
        <v>0</v>
      </c>
      <c r="AA14" s="613"/>
      <c r="AB14" s="613"/>
      <c r="AC14" s="613"/>
      <c r="AD14" s="614">
        <v>84</v>
      </c>
      <c r="AE14" s="614"/>
      <c r="AF14" s="614"/>
      <c r="AG14" s="614"/>
      <c r="AH14" s="614"/>
      <c r="AI14" s="614"/>
      <c r="AJ14" s="614"/>
      <c r="AK14" s="614"/>
      <c r="AL14" s="615">
        <v>0</v>
      </c>
      <c r="AM14" s="616"/>
      <c r="AN14" s="616"/>
      <c r="AO14" s="617"/>
      <c r="AP14" s="607" t="s">
        <v>260</v>
      </c>
      <c r="AQ14" s="608"/>
      <c r="AR14" s="608"/>
      <c r="AS14" s="608"/>
      <c r="AT14" s="608"/>
      <c r="AU14" s="608"/>
      <c r="AV14" s="608"/>
      <c r="AW14" s="608"/>
      <c r="AX14" s="608"/>
      <c r="AY14" s="608"/>
      <c r="AZ14" s="608"/>
      <c r="BA14" s="608"/>
      <c r="BB14" s="608"/>
      <c r="BC14" s="608"/>
      <c r="BD14" s="608"/>
      <c r="BE14" s="608"/>
      <c r="BF14" s="609"/>
      <c r="BG14" s="610">
        <v>28408</v>
      </c>
      <c r="BH14" s="611"/>
      <c r="BI14" s="611"/>
      <c r="BJ14" s="611"/>
      <c r="BK14" s="611"/>
      <c r="BL14" s="611"/>
      <c r="BM14" s="611"/>
      <c r="BN14" s="612"/>
      <c r="BO14" s="613">
        <v>5.5</v>
      </c>
      <c r="BP14" s="613"/>
      <c r="BQ14" s="613"/>
      <c r="BR14" s="613"/>
      <c r="BS14" s="614" t="s">
        <v>229</v>
      </c>
      <c r="BT14" s="614"/>
      <c r="BU14" s="614"/>
      <c r="BV14" s="614"/>
      <c r="BW14" s="614"/>
      <c r="BX14" s="614"/>
      <c r="BY14" s="614"/>
      <c r="BZ14" s="614"/>
      <c r="CA14" s="614"/>
      <c r="CB14" s="618"/>
      <c r="CD14" s="607" t="s">
        <v>261</v>
      </c>
      <c r="CE14" s="608"/>
      <c r="CF14" s="608"/>
      <c r="CG14" s="608"/>
      <c r="CH14" s="608"/>
      <c r="CI14" s="608"/>
      <c r="CJ14" s="608"/>
      <c r="CK14" s="608"/>
      <c r="CL14" s="608"/>
      <c r="CM14" s="608"/>
      <c r="CN14" s="608"/>
      <c r="CO14" s="608"/>
      <c r="CP14" s="608"/>
      <c r="CQ14" s="609"/>
      <c r="CR14" s="610">
        <v>513626</v>
      </c>
      <c r="CS14" s="611"/>
      <c r="CT14" s="611"/>
      <c r="CU14" s="611"/>
      <c r="CV14" s="611"/>
      <c r="CW14" s="611"/>
      <c r="CX14" s="611"/>
      <c r="CY14" s="612"/>
      <c r="CZ14" s="613">
        <v>7.3</v>
      </c>
      <c r="DA14" s="613"/>
      <c r="DB14" s="613"/>
      <c r="DC14" s="613"/>
      <c r="DD14" s="619">
        <v>138835</v>
      </c>
      <c r="DE14" s="611"/>
      <c r="DF14" s="611"/>
      <c r="DG14" s="611"/>
      <c r="DH14" s="611"/>
      <c r="DI14" s="611"/>
      <c r="DJ14" s="611"/>
      <c r="DK14" s="611"/>
      <c r="DL14" s="611"/>
      <c r="DM14" s="611"/>
      <c r="DN14" s="611"/>
      <c r="DO14" s="611"/>
      <c r="DP14" s="612"/>
      <c r="DQ14" s="619">
        <v>315094</v>
      </c>
      <c r="DR14" s="611"/>
      <c r="DS14" s="611"/>
      <c r="DT14" s="611"/>
      <c r="DU14" s="611"/>
      <c r="DV14" s="611"/>
      <c r="DW14" s="611"/>
      <c r="DX14" s="611"/>
      <c r="DY14" s="611"/>
      <c r="DZ14" s="611"/>
      <c r="EA14" s="611"/>
      <c r="EB14" s="611"/>
      <c r="EC14" s="620"/>
    </row>
    <row r="15" spans="2:143" ht="11.25" customHeight="1" x14ac:dyDescent="0.15">
      <c r="B15" s="607" t="s">
        <v>262</v>
      </c>
      <c r="C15" s="608"/>
      <c r="D15" s="608"/>
      <c r="E15" s="608"/>
      <c r="F15" s="608"/>
      <c r="G15" s="608"/>
      <c r="H15" s="608"/>
      <c r="I15" s="608"/>
      <c r="J15" s="608"/>
      <c r="K15" s="608"/>
      <c r="L15" s="608"/>
      <c r="M15" s="608"/>
      <c r="N15" s="608"/>
      <c r="O15" s="608"/>
      <c r="P15" s="608"/>
      <c r="Q15" s="609"/>
      <c r="R15" s="610" t="s">
        <v>229</v>
      </c>
      <c r="S15" s="611"/>
      <c r="T15" s="611"/>
      <c r="U15" s="611"/>
      <c r="V15" s="611"/>
      <c r="W15" s="611"/>
      <c r="X15" s="611"/>
      <c r="Y15" s="612"/>
      <c r="Z15" s="613" t="s">
        <v>229</v>
      </c>
      <c r="AA15" s="613"/>
      <c r="AB15" s="613"/>
      <c r="AC15" s="613"/>
      <c r="AD15" s="614" t="s">
        <v>229</v>
      </c>
      <c r="AE15" s="614"/>
      <c r="AF15" s="614"/>
      <c r="AG15" s="614"/>
      <c r="AH15" s="614"/>
      <c r="AI15" s="614"/>
      <c r="AJ15" s="614"/>
      <c r="AK15" s="614"/>
      <c r="AL15" s="615" t="s">
        <v>229</v>
      </c>
      <c r="AM15" s="616"/>
      <c r="AN15" s="616"/>
      <c r="AO15" s="617"/>
      <c r="AP15" s="607" t="s">
        <v>263</v>
      </c>
      <c r="AQ15" s="608"/>
      <c r="AR15" s="608"/>
      <c r="AS15" s="608"/>
      <c r="AT15" s="608"/>
      <c r="AU15" s="608"/>
      <c r="AV15" s="608"/>
      <c r="AW15" s="608"/>
      <c r="AX15" s="608"/>
      <c r="AY15" s="608"/>
      <c r="AZ15" s="608"/>
      <c r="BA15" s="608"/>
      <c r="BB15" s="608"/>
      <c r="BC15" s="608"/>
      <c r="BD15" s="608"/>
      <c r="BE15" s="608"/>
      <c r="BF15" s="609"/>
      <c r="BG15" s="610">
        <v>42174</v>
      </c>
      <c r="BH15" s="611"/>
      <c r="BI15" s="611"/>
      <c r="BJ15" s="611"/>
      <c r="BK15" s="611"/>
      <c r="BL15" s="611"/>
      <c r="BM15" s="611"/>
      <c r="BN15" s="612"/>
      <c r="BO15" s="613">
        <v>8.1</v>
      </c>
      <c r="BP15" s="613"/>
      <c r="BQ15" s="613"/>
      <c r="BR15" s="613"/>
      <c r="BS15" s="614" t="s">
        <v>241</v>
      </c>
      <c r="BT15" s="614"/>
      <c r="BU15" s="614"/>
      <c r="BV15" s="614"/>
      <c r="BW15" s="614"/>
      <c r="BX15" s="614"/>
      <c r="BY15" s="614"/>
      <c r="BZ15" s="614"/>
      <c r="CA15" s="614"/>
      <c r="CB15" s="618"/>
      <c r="CD15" s="607" t="s">
        <v>264</v>
      </c>
      <c r="CE15" s="608"/>
      <c r="CF15" s="608"/>
      <c r="CG15" s="608"/>
      <c r="CH15" s="608"/>
      <c r="CI15" s="608"/>
      <c r="CJ15" s="608"/>
      <c r="CK15" s="608"/>
      <c r="CL15" s="608"/>
      <c r="CM15" s="608"/>
      <c r="CN15" s="608"/>
      <c r="CO15" s="608"/>
      <c r="CP15" s="608"/>
      <c r="CQ15" s="609"/>
      <c r="CR15" s="610">
        <v>491266</v>
      </c>
      <c r="CS15" s="611"/>
      <c r="CT15" s="611"/>
      <c r="CU15" s="611"/>
      <c r="CV15" s="611"/>
      <c r="CW15" s="611"/>
      <c r="CX15" s="611"/>
      <c r="CY15" s="612"/>
      <c r="CZ15" s="613">
        <v>7</v>
      </c>
      <c r="DA15" s="613"/>
      <c r="DB15" s="613"/>
      <c r="DC15" s="613"/>
      <c r="DD15" s="619">
        <v>81165</v>
      </c>
      <c r="DE15" s="611"/>
      <c r="DF15" s="611"/>
      <c r="DG15" s="611"/>
      <c r="DH15" s="611"/>
      <c r="DI15" s="611"/>
      <c r="DJ15" s="611"/>
      <c r="DK15" s="611"/>
      <c r="DL15" s="611"/>
      <c r="DM15" s="611"/>
      <c r="DN15" s="611"/>
      <c r="DO15" s="611"/>
      <c r="DP15" s="612"/>
      <c r="DQ15" s="619">
        <v>306487</v>
      </c>
      <c r="DR15" s="611"/>
      <c r="DS15" s="611"/>
      <c r="DT15" s="611"/>
      <c r="DU15" s="611"/>
      <c r="DV15" s="611"/>
      <c r="DW15" s="611"/>
      <c r="DX15" s="611"/>
      <c r="DY15" s="611"/>
      <c r="DZ15" s="611"/>
      <c r="EA15" s="611"/>
      <c r="EB15" s="611"/>
      <c r="EC15" s="620"/>
    </row>
    <row r="16" spans="2:143" ht="11.25" customHeight="1" x14ac:dyDescent="0.15">
      <c r="B16" s="607" t="s">
        <v>265</v>
      </c>
      <c r="C16" s="608"/>
      <c r="D16" s="608"/>
      <c r="E16" s="608"/>
      <c r="F16" s="608"/>
      <c r="G16" s="608"/>
      <c r="H16" s="608"/>
      <c r="I16" s="608"/>
      <c r="J16" s="608"/>
      <c r="K16" s="608"/>
      <c r="L16" s="608"/>
      <c r="M16" s="608"/>
      <c r="N16" s="608"/>
      <c r="O16" s="608"/>
      <c r="P16" s="608"/>
      <c r="Q16" s="609"/>
      <c r="R16" s="610">
        <v>2679</v>
      </c>
      <c r="S16" s="611"/>
      <c r="T16" s="611"/>
      <c r="U16" s="611"/>
      <c r="V16" s="611"/>
      <c r="W16" s="611"/>
      <c r="X16" s="611"/>
      <c r="Y16" s="612"/>
      <c r="Z16" s="613">
        <v>0</v>
      </c>
      <c r="AA16" s="613"/>
      <c r="AB16" s="613"/>
      <c r="AC16" s="613"/>
      <c r="AD16" s="614">
        <v>2679</v>
      </c>
      <c r="AE16" s="614"/>
      <c r="AF16" s="614"/>
      <c r="AG16" s="614"/>
      <c r="AH16" s="614"/>
      <c r="AI16" s="614"/>
      <c r="AJ16" s="614"/>
      <c r="AK16" s="614"/>
      <c r="AL16" s="615">
        <v>0.1</v>
      </c>
      <c r="AM16" s="616"/>
      <c r="AN16" s="616"/>
      <c r="AO16" s="617"/>
      <c r="AP16" s="607" t="s">
        <v>266</v>
      </c>
      <c r="AQ16" s="608"/>
      <c r="AR16" s="608"/>
      <c r="AS16" s="608"/>
      <c r="AT16" s="608"/>
      <c r="AU16" s="608"/>
      <c r="AV16" s="608"/>
      <c r="AW16" s="608"/>
      <c r="AX16" s="608"/>
      <c r="AY16" s="608"/>
      <c r="AZ16" s="608"/>
      <c r="BA16" s="608"/>
      <c r="BB16" s="608"/>
      <c r="BC16" s="608"/>
      <c r="BD16" s="608"/>
      <c r="BE16" s="608"/>
      <c r="BF16" s="609"/>
      <c r="BG16" s="610" t="s">
        <v>229</v>
      </c>
      <c r="BH16" s="611"/>
      <c r="BI16" s="611"/>
      <c r="BJ16" s="611"/>
      <c r="BK16" s="611"/>
      <c r="BL16" s="611"/>
      <c r="BM16" s="611"/>
      <c r="BN16" s="612"/>
      <c r="BO16" s="613" t="s">
        <v>229</v>
      </c>
      <c r="BP16" s="613"/>
      <c r="BQ16" s="613"/>
      <c r="BR16" s="613"/>
      <c r="BS16" s="614" t="s">
        <v>241</v>
      </c>
      <c r="BT16" s="614"/>
      <c r="BU16" s="614"/>
      <c r="BV16" s="614"/>
      <c r="BW16" s="614"/>
      <c r="BX16" s="614"/>
      <c r="BY16" s="614"/>
      <c r="BZ16" s="614"/>
      <c r="CA16" s="614"/>
      <c r="CB16" s="618"/>
      <c r="CD16" s="607" t="s">
        <v>267</v>
      </c>
      <c r="CE16" s="608"/>
      <c r="CF16" s="608"/>
      <c r="CG16" s="608"/>
      <c r="CH16" s="608"/>
      <c r="CI16" s="608"/>
      <c r="CJ16" s="608"/>
      <c r="CK16" s="608"/>
      <c r="CL16" s="608"/>
      <c r="CM16" s="608"/>
      <c r="CN16" s="608"/>
      <c r="CO16" s="608"/>
      <c r="CP16" s="608"/>
      <c r="CQ16" s="609"/>
      <c r="CR16" s="610">
        <v>179034</v>
      </c>
      <c r="CS16" s="611"/>
      <c r="CT16" s="611"/>
      <c r="CU16" s="611"/>
      <c r="CV16" s="611"/>
      <c r="CW16" s="611"/>
      <c r="CX16" s="611"/>
      <c r="CY16" s="612"/>
      <c r="CZ16" s="613">
        <v>2.5</v>
      </c>
      <c r="DA16" s="613"/>
      <c r="DB16" s="613"/>
      <c r="DC16" s="613"/>
      <c r="DD16" s="619" t="s">
        <v>241</v>
      </c>
      <c r="DE16" s="611"/>
      <c r="DF16" s="611"/>
      <c r="DG16" s="611"/>
      <c r="DH16" s="611"/>
      <c r="DI16" s="611"/>
      <c r="DJ16" s="611"/>
      <c r="DK16" s="611"/>
      <c r="DL16" s="611"/>
      <c r="DM16" s="611"/>
      <c r="DN16" s="611"/>
      <c r="DO16" s="611"/>
      <c r="DP16" s="612"/>
      <c r="DQ16" s="619">
        <v>119772</v>
      </c>
      <c r="DR16" s="611"/>
      <c r="DS16" s="611"/>
      <c r="DT16" s="611"/>
      <c r="DU16" s="611"/>
      <c r="DV16" s="611"/>
      <c r="DW16" s="611"/>
      <c r="DX16" s="611"/>
      <c r="DY16" s="611"/>
      <c r="DZ16" s="611"/>
      <c r="EA16" s="611"/>
      <c r="EB16" s="611"/>
      <c r="EC16" s="620"/>
    </row>
    <row r="17" spans="2:133" ht="11.25" customHeight="1" x14ac:dyDescent="0.15">
      <c r="B17" s="607" t="s">
        <v>268</v>
      </c>
      <c r="C17" s="608"/>
      <c r="D17" s="608"/>
      <c r="E17" s="608"/>
      <c r="F17" s="608"/>
      <c r="G17" s="608"/>
      <c r="H17" s="608"/>
      <c r="I17" s="608"/>
      <c r="J17" s="608"/>
      <c r="K17" s="608"/>
      <c r="L17" s="608"/>
      <c r="M17" s="608"/>
      <c r="N17" s="608"/>
      <c r="O17" s="608"/>
      <c r="P17" s="608"/>
      <c r="Q17" s="609"/>
      <c r="R17" s="610">
        <v>7018</v>
      </c>
      <c r="S17" s="611"/>
      <c r="T17" s="611"/>
      <c r="U17" s="611"/>
      <c r="V17" s="611"/>
      <c r="W17" s="611"/>
      <c r="X17" s="611"/>
      <c r="Y17" s="612"/>
      <c r="Z17" s="613">
        <v>0.1</v>
      </c>
      <c r="AA17" s="613"/>
      <c r="AB17" s="613"/>
      <c r="AC17" s="613"/>
      <c r="AD17" s="614">
        <v>7018</v>
      </c>
      <c r="AE17" s="614"/>
      <c r="AF17" s="614"/>
      <c r="AG17" s="614"/>
      <c r="AH17" s="614"/>
      <c r="AI17" s="614"/>
      <c r="AJ17" s="614"/>
      <c r="AK17" s="614"/>
      <c r="AL17" s="615">
        <v>0.2</v>
      </c>
      <c r="AM17" s="616"/>
      <c r="AN17" s="616"/>
      <c r="AO17" s="617"/>
      <c r="AP17" s="607" t="s">
        <v>269</v>
      </c>
      <c r="AQ17" s="608"/>
      <c r="AR17" s="608"/>
      <c r="AS17" s="608"/>
      <c r="AT17" s="608"/>
      <c r="AU17" s="608"/>
      <c r="AV17" s="608"/>
      <c r="AW17" s="608"/>
      <c r="AX17" s="608"/>
      <c r="AY17" s="608"/>
      <c r="AZ17" s="608"/>
      <c r="BA17" s="608"/>
      <c r="BB17" s="608"/>
      <c r="BC17" s="608"/>
      <c r="BD17" s="608"/>
      <c r="BE17" s="608"/>
      <c r="BF17" s="609"/>
      <c r="BG17" s="610" t="s">
        <v>241</v>
      </c>
      <c r="BH17" s="611"/>
      <c r="BI17" s="611"/>
      <c r="BJ17" s="611"/>
      <c r="BK17" s="611"/>
      <c r="BL17" s="611"/>
      <c r="BM17" s="611"/>
      <c r="BN17" s="612"/>
      <c r="BO17" s="613" t="s">
        <v>241</v>
      </c>
      <c r="BP17" s="613"/>
      <c r="BQ17" s="613"/>
      <c r="BR17" s="613"/>
      <c r="BS17" s="614" t="s">
        <v>241</v>
      </c>
      <c r="BT17" s="614"/>
      <c r="BU17" s="614"/>
      <c r="BV17" s="614"/>
      <c r="BW17" s="614"/>
      <c r="BX17" s="614"/>
      <c r="BY17" s="614"/>
      <c r="BZ17" s="614"/>
      <c r="CA17" s="614"/>
      <c r="CB17" s="618"/>
      <c r="CD17" s="607" t="s">
        <v>270</v>
      </c>
      <c r="CE17" s="608"/>
      <c r="CF17" s="608"/>
      <c r="CG17" s="608"/>
      <c r="CH17" s="608"/>
      <c r="CI17" s="608"/>
      <c r="CJ17" s="608"/>
      <c r="CK17" s="608"/>
      <c r="CL17" s="608"/>
      <c r="CM17" s="608"/>
      <c r="CN17" s="608"/>
      <c r="CO17" s="608"/>
      <c r="CP17" s="608"/>
      <c r="CQ17" s="609"/>
      <c r="CR17" s="610">
        <v>1201110</v>
      </c>
      <c r="CS17" s="611"/>
      <c r="CT17" s="611"/>
      <c r="CU17" s="611"/>
      <c r="CV17" s="611"/>
      <c r="CW17" s="611"/>
      <c r="CX17" s="611"/>
      <c r="CY17" s="612"/>
      <c r="CZ17" s="613">
        <v>17</v>
      </c>
      <c r="DA17" s="613"/>
      <c r="DB17" s="613"/>
      <c r="DC17" s="613"/>
      <c r="DD17" s="619" t="s">
        <v>229</v>
      </c>
      <c r="DE17" s="611"/>
      <c r="DF17" s="611"/>
      <c r="DG17" s="611"/>
      <c r="DH17" s="611"/>
      <c r="DI17" s="611"/>
      <c r="DJ17" s="611"/>
      <c r="DK17" s="611"/>
      <c r="DL17" s="611"/>
      <c r="DM17" s="611"/>
      <c r="DN17" s="611"/>
      <c r="DO17" s="611"/>
      <c r="DP17" s="612"/>
      <c r="DQ17" s="619">
        <v>1189681</v>
      </c>
      <c r="DR17" s="611"/>
      <c r="DS17" s="611"/>
      <c r="DT17" s="611"/>
      <c r="DU17" s="611"/>
      <c r="DV17" s="611"/>
      <c r="DW17" s="611"/>
      <c r="DX17" s="611"/>
      <c r="DY17" s="611"/>
      <c r="DZ17" s="611"/>
      <c r="EA17" s="611"/>
      <c r="EB17" s="611"/>
      <c r="EC17" s="620"/>
    </row>
    <row r="18" spans="2:133" ht="11.25" customHeight="1" x14ac:dyDescent="0.15">
      <c r="B18" s="607" t="s">
        <v>271</v>
      </c>
      <c r="C18" s="608"/>
      <c r="D18" s="608"/>
      <c r="E18" s="608"/>
      <c r="F18" s="608"/>
      <c r="G18" s="608"/>
      <c r="H18" s="608"/>
      <c r="I18" s="608"/>
      <c r="J18" s="608"/>
      <c r="K18" s="608"/>
      <c r="L18" s="608"/>
      <c r="M18" s="608"/>
      <c r="N18" s="608"/>
      <c r="O18" s="608"/>
      <c r="P18" s="608"/>
      <c r="Q18" s="609"/>
      <c r="R18" s="610">
        <v>1964</v>
      </c>
      <c r="S18" s="611"/>
      <c r="T18" s="611"/>
      <c r="U18" s="611"/>
      <c r="V18" s="611"/>
      <c r="W18" s="611"/>
      <c r="X18" s="611"/>
      <c r="Y18" s="612"/>
      <c r="Z18" s="613">
        <v>0</v>
      </c>
      <c r="AA18" s="613"/>
      <c r="AB18" s="613"/>
      <c r="AC18" s="613"/>
      <c r="AD18" s="614">
        <v>1964</v>
      </c>
      <c r="AE18" s="614"/>
      <c r="AF18" s="614"/>
      <c r="AG18" s="614"/>
      <c r="AH18" s="614"/>
      <c r="AI18" s="614"/>
      <c r="AJ18" s="614"/>
      <c r="AK18" s="614"/>
      <c r="AL18" s="615">
        <v>0.1</v>
      </c>
      <c r="AM18" s="616"/>
      <c r="AN18" s="616"/>
      <c r="AO18" s="617"/>
      <c r="AP18" s="607" t="s">
        <v>272</v>
      </c>
      <c r="AQ18" s="608"/>
      <c r="AR18" s="608"/>
      <c r="AS18" s="608"/>
      <c r="AT18" s="608"/>
      <c r="AU18" s="608"/>
      <c r="AV18" s="608"/>
      <c r="AW18" s="608"/>
      <c r="AX18" s="608"/>
      <c r="AY18" s="608"/>
      <c r="AZ18" s="608"/>
      <c r="BA18" s="608"/>
      <c r="BB18" s="608"/>
      <c r="BC18" s="608"/>
      <c r="BD18" s="608"/>
      <c r="BE18" s="608"/>
      <c r="BF18" s="609"/>
      <c r="BG18" s="610" t="s">
        <v>229</v>
      </c>
      <c r="BH18" s="611"/>
      <c r="BI18" s="611"/>
      <c r="BJ18" s="611"/>
      <c r="BK18" s="611"/>
      <c r="BL18" s="611"/>
      <c r="BM18" s="611"/>
      <c r="BN18" s="612"/>
      <c r="BO18" s="613" t="s">
        <v>229</v>
      </c>
      <c r="BP18" s="613"/>
      <c r="BQ18" s="613"/>
      <c r="BR18" s="613"/>
      <c r="BS18" s="614" t="s">
        <v>241</v>
      </c>
      <c r="BT18" s="614"/>
      <c r="BU18" s="614"/>
      <c r="BV18" s="614"/>
      <c r="BW18" s="614"/>
      <c r="BX18" s="614"/>
      <c r="BY18" s="614"/>
      <c r="BZ18" s="614"/>
      <c r="CA18" s="614"/>
      <c r="CB18" s="618"/>
      <c r="CD18" s="607" t="s">
        <v>273</v>
      </c>
      <c r="CE18" s="608"/>
      <c r="CF18" s="608"/>
      <c r="CG18" s="608"/>
      <c r="CH18" s="608"/>
      <c r="CI18" s="608"/>
      <c r="CJ18" s="608"/>
      <c r="CK18" s="608"/>
      <c r="CL18" s="608"/>
      <c r="CM18" s="608"/>
      <c r="CN18" s="608"/>
      <c r="CO18" s="608"/>
      <c r="CP18" s="608"/>
      <c r="CQ18" s="609"/>
      <c r="CR18" s="610" t="s">
        <v>229</v>
      </c>
      <c r="CS18" s="611"/>
      <c r="CT18" s="611"/>
      <c r="CU18" s="611"/>
      <c r="CV18" s="611"/>
      <c r="CW18" s="611"/>
      <c r="CX18" s="611"/>
      <c r="CY18" s="612"/>
      <c r="CZ18" s="613" t="s">
        <v>241</v>
      </c>
      <c r="DA18" s="613"/>
      <c r="DB18" s="613"/>
      <c r="DC18" s="613"/>
      <c r="DD18" s="619" t="s">
        <v>241</v>
      </c>
      <c r="DE18" s="611"/>
      <c r="DF18" s="611"/>
      <c r="DG18" s="611"/>
      <c r="DH18" s="611"/>
      <c r="DI18" s="611"/>
      <c r="DJ18" s="611"/>
      <c r="DK18" s="611"/>
      <c r="DL18" s="611"/>
      <c r="DM18" s="611"/>
      <c r="DN18" s="611"/>
      <c r="DO18" s="611"/>
      <c r="DP18" s="612"/>
      <c r="DQ18" s="619" t="s">
        <v>229</v>
      </c>
      <c r="DR18" s="611"/>
      <c r="DS18" s="611"/>
      <c r="DT18" s="611"/>
      <c r="DU18" s="611"/>
      <c r="DV18" s="611"/>
      <c r="DW18" s="611"/>
      <c r="DX18" s="611"/>
      <c r="DY18" s="611"/>
      <c r="DZ18" s="611"/>
      <c r="EA18" s="611"/>
      <c r="EB18" s="611"/>
      <c r="EC18" s="620"/>
    </row>
    <row r="19" spans="2:133" ht="11.25" customHeight="1" x14ac:dyDescent="0.15">
      <c r="B19" s="607" t="s">
        <v>274</v>
      </c>
      <c r="C19" s="608"/>
      <c r="D19" s="608"/>
      <c r="E19" s="608"/>
      <c r="F19" s="608"/>
      <c r="G19" s="608"/>
      <c r="H19" s="608"/>
      <c r="I19" s="608"/>
      <c r="J19" s="608"/>
      <c r="K19" s="608"/>
      <c r="L19" s="608"/>
      <c r="M19" s="608"/>
      <c r="N19" s="608"/>
      <c r="O19" s="608"/>
      <c r="P19" s="608"/>
      <c r="Q19" s="609"/>
      <c r="R19" s="610">
        <v>1964</v>
      </c>
      <c r="S19" s="611"/>
      <c r="T19" s="611"/>
      <c r="U19" s="611"/>
      <c r="V19" s="611"/>
      <c r="W19" s="611"/>
      <c r="X19" s="611"/>
      <c r="Y19" s="612"/>
      <c r="Z19" s="613">
        <v>0</v>
      </c>
      <c r="AA19" s="613"/>
      <c r="AB19" s="613"/>
      <c r="AC19" s="613"/>
      <c r="AD19" s="614">
        <v>1964</v>
      </c>
      <c r="AE19" s="614"/>
      <c r="AF19" s="614"/>
      <c r="AG19" s="614"/>
      <c r="AH19" s="614"/>
      <c r="AI19" s="614"/>
      <c r="AJ19" s="614"/>
      <c r="AK19" s="614"/>
      <c r="AL19" s="615">
        <v>0.1</v>
      </c>
      <c r="AM19" s="616"/>
      <c r="AN19" s="616"/>
      <c r="AO19" s="617"/>
      <c r="AP19" s="607" t="s">
        <v>275</v>
      </c>
      <c r="AQ19" s="608"/>
      <c r="AR19" s="608"/>
      <c r="AS19" s="608"/>
      <c r="AT19" s="608"/>
      <c r="AU19" s="608"/>
      <c r="AV19" s="608"/>
      <c r="AW19" s="608"/>
      <c r="AX19" s="608"/>
      <c r="AY19" s="608"/>
      <c r="AZ19" s="608"/>
      <c r="BA19" s="608"/>
      <c r="BB19" s="608"/>
      <c r="BC19" s="608"/>
      <c r="BD19" s="608"/>
      <c r="BE19" s="608"/>
      <c r="BF19" s="609"/>
      <c r="BG19" s="610">
        <v>1262</v>
      </c>
      <c r="BH19" s="611"/>
      <c r="BI19" s="611"/>
      <c r="BJ19" s="611"/>
      <c r="BK19" s="611"/>
      <c r="BL19" s="611"/>
      <c r="BM19" s="611"/>
      <c r="BN19" s="612"/>
      <c r="BO19" s="613">
        <v>0.2</v>
      </c>
      <c r="BP19" s="613"/>
      <c r="BQ19" s="613"/>
      <c r="BR19" s="613"/>
      <c r="BS19" s="614" t="s">
        <v>241</v>
      </c>
      <c r="BT19" s="614"/>
      <c r="BU19" s="614"/>
      <c r="BV19" s="614"/>
      <c r="BW19" s="614"/>
      <c r="BX19" s="614"/>
      <c r="BY19" s="614"/>
      <c r="BZ19" s="614"/>
      <c r="CA19" s="614"/>
      <c r="CB19" s="618"/>
      <c r="CD19" s="607" t="s">
        <v>276</v>
      </c>
      <c r="CE19" s="608"/>
      <c r="CF19" s="608"/>
      <c r="CG19" s="608"/>
      <c r="CH19" s="608"/>
      <c r="CI19" s="608"/>
      <c r="CJ19" s="608"/>
      <c r="CK19" s="608"/>
      <c r="CL19" s="608"/>
      <c r="CM19" s="608"/>
      <c r="CN19" s="608"/>
      <c r="CO19" s="608"/>
      <c r="CP19" s="608"/>
      <c r="CQ19" s="609"/>
      <c r="CR19" s="610" t="s">
        <v>229</v>
      </c>
      <c r="CS19" s="611"/>
      <c r="CT19" s="611"/>
      <c r="CU19" s="611"/>
      <c r="CV19" s="611"/>
      <c r="CW19" s="611"/>
      <c r="CX19" s="611"/>
      <c r="CY19" s="612"/>
      <c r="CZ19" s="613" t="s">
        <v>229</v>
      </c>
      <c r="DA19" s="613"/>
      <c r="DB19" s="613"/>
      <c r="DC19" s="613"/>
      <c r="DD19" s="619" t="s">
        <v>253</v>
      </c>
      <c r="DE19" s="611"/>
      <c r="DF19" s="611"/>
      <c r="DG19" s="611"/>
      <c r="DH19" s="611"/>
      <c r="DI19" s="611"/>
      <c r="DJ19" s="611"/>
      <c r="DK19" s="611"/>
      <c r="DL19" s="611"/>
      <c r="DM19" s="611"/>
      <c r="DN19" s="611"/>
      <c r="DO19" s="611"/>
      <c r="DP19" s="612"/>
      <c r="DQ19" s="619" t="s">
        <v>229</v>
      </c>
      <c r="DR19" s="611"/>
      <c r="DS19" s="611"/>
      <c r="DT19" s="611"/>
      <c r="DU19" s="611"/>
      <c r="DV19" s="611"/>
      <c r="DW19" s="611"/>
      <c r="DX19" s="611"/>
      <c r="DY19" s="611"/>
      <c r="DZ19" s="611"/>
      <c r="EA19" s="611"/>
      <c r="EB19" s="611"/>
      <c r="EC19" s="620"/>
    </row>
    <row r="20" spans="2:133" ht="11.25" customHeight="1" x14ac:dyDescent="0.15">
      <c r="B20" s="623" t="s">
        <v>277</v>
      </c>
      <c r="C20" s="624"/>
      <c r="D20" s="624"/>
      <c r="E20" s="624"/>
      <c r="F20" s="624"/>
      <c r="G20" s="624"/>
      <c r="H20" s="624"/>
      <c r="I20" s="624"/>
      <c r="J20" s="624"/>
      <c r="K20" s="624"/>
      <c r="L20" s="624"/>
      <c r="M20" s="624"/>
      <c r="N20" s="624"/>
      <c r="O20" s="624"/>
      <c r="P20" s="624"/>
      <c r="Q20" s="625"/>
      <c r="R20" s="610" t="s">
        <v>241</v>
      </c>
      <c r="S20" s="611"/>
      <c r="T20" s="611"/>
      <c r="U20" s="611"/>
      <c r="V20" s="611"/>
      <c r="W20" s="611"/>
      <c r="X20" s="611"/>
      <c r="Y20" s="612"/>
      <c r="Z20" s="613" t="s">
        <v>229</v>
      </c>
      <c r="AA20" s="613"/>
      <c r="AB20" s="613"/>
      <c r="AC20" s="613"/>
      <c r="AD20" s="614" t="s">
        <v>229</v>
      </c>
      <c r="AE20" s="614"/>
      <c r="AF20" s="614"/>
      <c r="AG20" s="614"/>
      <c r="AH20" s="614"/>
      <c r="AI20" s="614"/>
      <c r="AJ20" s="614"/>
      <c r="AK20" s="614"/>
      <c r="AL20" s="615" t="s">
        <v>229</v>
      </c>
      <c r="AM20" s="616"/>
      <c r="AN20" s="616"/>
      <c r="AO20" s="617"/>
      <c r="AP20" s="607" t="s">
        <v>278</v>
      </c>
      <c r="AQ20" s="608"/>
      <c r="AR20" s="608"/>
      <c r="AS20" s="608"/>
      <c r="AT20" s="608"/>
      <c r="AU20" s="608"/>
      <c r="AV20" s="608"/>
      <c r="AW20" s="608"/>
      <c r="AX20" s="608"/>
      <c r="AY20" s="608"/>
      <c r="AZ20" s="608"/>
      <c r="BA20" s="608"/>
      <c r="BB20" s="608"/>
      <c r="BC20" s="608"/>
      <c r="BD20" s="608"/>
      <c r="BE20" s="608"/>
      <c r="BF20" s="609"/>
      <c r="BG20" s="610">
        <v>1262</v>
      </c>
      <c r="BH20" s="611"/>
      <c r="BI20" s="611"/>
      <c r="BJ20" s="611"/>
      <c r="BK20" s="611"/>
      <c r="BL20" s="611"/>
      <c r="BM20" s="611"/>
      <c r="BN20" s="612"/>
      <c r="BO20" s="613">
        <v>0.2</v>
      </c>
      <c r="BP20" s="613"/>
      <c r="BQ20" s="613"/>
      <c r="BR20" s="613"/>
      <c r="BS20" s="614" t="s">
        <v>229</v>
      </c>
      <c r="BT20" s="614"/>
      <c r="BU20" s="614"/>
      <c r="BV20" s="614"/>
      <c r="BW20" s="614"/>
      <c r="BX20" s="614"/>
      <c r="BY20" s="614"/>
      <c r="BZ20" s="614"/>
      <c r="CA20" s="614"/>
      <c r="CB20" s="618"/>
      <c r="CD20" s="607" t="s">
        <v>279</v>
      </c>
      <c r="CE20" s="608"/>
      <c r="CF20" s="608"/>
      <c r="CG20" s="608"/>
      <c r="CH20" s="608"/>
      <c r="CI20" s="608"/>
      <c r="CJ20" s="608"/>
      <c r="CK20" s="608"/>
      <c r="CL20" s="608"/>
      <c r="CM20" s="608"/>
      <c r="CN20" s="608"/>
      <c r="CO20" s="608"/>
      <c r="CP20" s="608"/>
      <c r="CQ20" s="609"/>
      <c r="CR20" s="610">
        <v>7045701</v>
      </c>
      <c r="CS20" s="611"/>
      <c r="CT20" s="611"/>
      <c r="CU20" s="611"/>
      <c r="CV20" s="611"/>
      <c r="CW20" s="611"/>
      <c r="CX20" s="611"/>
      <c r="CY20" s="612"/>
      <c r="CZ20" s="613">
        <v>100</v>
      </c>
      <c r="DA20" s="613"/>
      <c r="DB20" s="613"/>
      <c r="DC20" s="613"/>
      <c r="DD20" s="619">
        <v>1216768</v>
      </c>
      <c r="DE20" s="611"/>
      <c r="DF20" s="611"/>
      <c r="DG20" s="611"/>
      <c r="DH20" s="611"/>
      <c r="DI20" s="611"/>
      <c r="DJ20" s="611"/>
      <c r="DK20" s="611"/>
      <c r="DL20" s="611"/>
      <c r="DM20" s="611"/>
      <c r="DN20" s="611"/>
      <c r="DO20" s="611"/>
      <c r="DP20" s="612"/>
      <c r="DQ20" s="619">
        <v>4638787</v>
      </c>
      <c r="DR20" s="611"/>
      <c r="DS20" s="611"/>
      <c r="DT20" s="611"/>
      <c r="DU20" s="611"/>
      <c r="DV20" s="611"/>
      <c r="DW20" s="611"/>
      <c r="DX20" s="611"/>
      <c r="DY20" s="611"/>
      <c r="DZ20" s="611"/>
      <c r="EA20" s="611"/>
      <c r="EB20" s="611"/>
      <c r="EC20" s="620"/>
    </row>
    <row r="21" spans="2:133" ht="11.25" customHeight="1" x14ac:dyDescent="0.15">
      <c r="B21" s="607" t="s">
        <v>280</v>
      </c>
      <c r="C21" s="608"/>
      <c r="D21" s="608"/>
      <c r="E21" s="608"/>
      <c r="F21" s="608"/>
      <c r="G21" s="608"/>
      <c r="H21" s="608"/>
      <c r="I21" s="608"/>
      <c r="J21" s="608"/>
      <c r="K21" s="608"/>
      <c r="L21" s="608"/>
      <c r="M21" s="608"/>
      <c r="N21" s="608"/>
      <c r="O21" s="608"/>
      <c r="P21" s="608"/>
      <c r="Q21" s="609"/>
      <c r="R21" s="610">
        <v>3358571</v>
      </c>
      <c r="S21" s="611"/>
      <c r="T21" s="611"/>
      <c r="U21" s="611"/>
      <c r="V21" s="611"/>
      <c r="W21" s="611"/>
      <c r="X21" s="611"/>
      <c r="Y21" s="612"/>
      <c r="Z21" s="613">
        <v>44.8</v>
      </c>
      <c r="AA21" s="613"/>
      <c r="AB21" s="613"/>
      <c r="AC21" s="613"/>
      <c r="AD21" s="614">
        <v>2998483</v>
      </c>
      <c r="AE21" s="614"/>
      <c r="AF21" s="614"/>
      <c r="AG21" s="614"/>
      <c r="AH21" s="614"/>
      <c r="AI21" s="614"/>
      <c r="AJ21" s="614"/>
      <c r="AK21" s="614"/>
      <c r="AL21" s="615">
        <v>79.599999999999994</v>
      </c>
      <c r="AM21" s="616"/>
      <c r="AN21" s="616"/>
      <c r="AO21" s="617"/>
      <c r="AP21" s="607" t="s">
        <v>281</v>
      </c>
      <c r="AQ21" s="626"/>
      <c r="AR21" s="626"/>
      <c r="AS21" s="626"/>
      <c r="AT21" s="626"/>
      <c r="AU21" s="626"/>
      <c r="AV21" s="626"/>
      <c r="AW21" s="626"/>
      <c r="AX21" s="626"/>
      <c r="AY21" s="626"/>
      <c r="AZ21" s="626"/>
      <c r="BA21" s="626"/>
      <c r="BB21" s="626"/>
      <c r="BC21" s="626"/>
      <c r="BD21" s="626"/>
      <c r="BE21" s="626"/>
      <c r="BF21" s="627"/>
      <c r="BG21" s="610">
        <v>1262</v>
      </c>
      <c r="BH21" s="611"/>
      <c r="BI21" s="611"/>
      <c r="BJ21" s="611"/>
      <c r="BK21" s="611"/>
      <c r="BL21" s="611"/>
      <c r="BM21" s="611"/>
      <c r="BN21" s="612"/>
      <c r="BO21" s="613">
        <v>0.2</v>
      </c>
      <c r="BP21" s="613"/>
      <c r="BQ21" s="613"/>
      <c r="BR21" s="613"/>
      <c r="BS21" s="614" t="s">
        <v>229</v>
      </c>
      <c r="BT21" s="614"/>
      <c r="BU21" s="614"/>
      <c r="BV21" s="614"/>
      <c r="BW21" s="614"/>
      <c r="BX21" s="614"/>
      <c r="BY21" s="614"/>
      <c r="BZ21" s="614"/>
      <c r="CA21" s="614"/>
      <c r="CB21" s="618"/>
      <c r="CD21" s="633"/>
      <c r="CE21" s="634"/>
      <c r="CF21" s="634"/>
      <c r="CG21" s="634"/>
      <c r="CH21" s="634"/>
      <c r="CI21" s="634"/>
      <c r="CJ21" s="634"/>
      <c r="CK21" s="634"/>
      <c r="CL21" s="634"/>
      <c r="CM21" s="634"/>
      <c r="CN21" s="634"/>
      <c r="CO21" s="634"/>
      <c r="CP21" s="634"/>
      <c r="CQ21" s="635"/>
      <c r="CR21" s="636"/>
      <c r="CS21" s="629"/>
      <c r="CT21" s="629"/>
      <c r="CU21" s="629"/>
      <c r="CV21" s="629"/>
      <c r="CW21" s="629"/>
      <c r="CX21" s="629"/>
      <c r="CY21" s="637"/>
      <c r="CZ21" s="638"/>
      <c r="DA21" s="638"/>
      <c r="DB21" s="638"/>
      <c r="DC21" s="638"/>
      <c r="DD21" s="628"/>
      <c r="DE21" s="629"/>
      <c r="DF21" s="629"/>
      <c r="DG21" s="629"/>
      <c r="DH21" s="629"/>
      <c r="DI21" s="629"/>
      <c r="DJ21" s="629"/>
      <c r="DK21" s="629"/>
      <c r="DL21" s="629"/>
      <c r="DM21" s="629"/>
      <c r="DN21" s="629"/>
      <c r="DO21" s="629"/>
      <c r="DP21" s="637"/>
      <c r="DQ21" s="628"/>
      <c r="DR21" s="629"/>
      <c r="DS21" s="629"/>
      <c r="DT21" s="629"/>
      <c r="DU21" s="629"/>
      <c r="DV21" s="629"/>
      <c r="DW21" s="629"/>
      <c r="DX21" s="629"/>
      <c r="DY21" s="629"/>
      <c r="DZ21" s="629"/>
      <c r="EA21" s="629"/>
      <c r="EB21" s="629"/>
      <c r="EC21" s="630"/>
    </row>
    <row r="22" spans="2:133" ht="11.25" customHeight="1" x14ac:dyDescent="0.15">
      <c r="B22" s="607" t="s">
        <v>282</v>
      </c>
      <c r="C22" s="608"/>
      <c r="D22" s="608"/>
      <c r="E22" s="608"/>
      <c r="F22" s="608"/>
      <c r="G22" s="608"/>
      <c r="H22" s="608"/>
      <c r="I22" s="608"/>
      <c r="J22" s="608"/>
      <c r="K22" s="608"/>
      <c r="L22" s="608"/>
      <c r="M22" s="608"/>
      <c r="N22" s="608"/>
      <c r="O22" s="608"/>
      <c r="P22" s="608"/>
      <c r="Q22" s="609"/>
      <c r="R22" s="610">
        <v>2998483</v>
      </c>
      <c r="S22" s="611"/>
      <c r="T22" s="611"/>
      <c r="U22" s="611"/>
      <c r="V22" s="611"/>
      <c r="W22" s="611"/>
      <c r="X22" s="611"/>
      <c r="Y22" s="612"/>
      <c r="Z22" s="613">
        <v>40</v>
      </c>
      <c r="AA22" s="613"/>
      <c r="AB22" s="613"/>
      <c r="AC22" s="613"/>
      <c r="AD22" s="614">
        <v>2998483</v>
      </c>
      <c r="AE22" s="614"/>
      <c r="AF22" s="614"/>
      <c r="AG22" s="614"/>
      <c r="AH22" s="614"/>
      <c r="AI22" s="614"/>
      <c r="AJ22" s="614"/>
      <c r="AK22" s="614"/>
      <c r="AL22" s="615">
        <v>79.599999999999994</v>
      </c>
      <c r="AM22" s="616"/>
      <c r="AN22" s="616"/>
      <c r="AO22" s="617"/>
      <c r="AP22" s="607" t="s">
        <v>283</v>
      </c>
      <c r="AQ22" s="626"/>
      <c r="AR22" s="626"/>
      <c r="AS22" s="626"/>
      <c r="AT22" s="626"/>
      <c r="AU22" s="626"/>
      <c r="AV22" s="626"/>
      <c r="AW22" s="626"/>
      <c r="AX22" s="626"/>
      <c r="AY22" s="626"/>
      <c r="AZ22" s="626"/>
      <c r="BA22" s="626"/>
      <c r="BB22" s="626"/>
      <c r="BC22" s="626"/>
      <c r="BD22" s="626"/>
      <c r="BE22" s="626"/>
      <c r="BF22" s="627"/>
      <c r="BG22" s="610" t="s">
        <v>229</v>
      </c>
      <c r="BH22" s="611"/>
      <c r="BI22" s="611"/>
      <c r="BJ22" s="611"/>
      <c r="BK22" s="611"/>
      <c r="BL22" s="611"/>
      <c r="BM22" s="611"/>
      <c r="BN22" s="612"/>
      <c r="BO22" s="613" t="s">
        <v>241</v>
      </c>
      <c r="BP22" s="613"/>
      <c r="BQ22" s="613"/>
      <c r="BR22" s="613"/>
      <c r="BS22" s="614" t="s">
        <v>229</v>
      </c>
      <c r="BT22" s="614"/>
      <c r="BU22" s="614"/>
      <c r="BV22" s="614"/>
      <c r="BW22" s="614"/>
      <c r="BX22" s="614"/>
      <c r="BY22" s="614"/>
      <c r="BZ22" s="614"/>
      <c r="CA22" s="614"/>
      <c r="CB22" s="618"/>
      <c r="CD22" s="592" t="s">
        <v>284</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285</v>
      </c>
      <c r="C23" s="608"/>
      <c r="D23" s="608"/>
      <c r="E23" s="608"/>
      <c r="F23" s="608"/>
      <c r="G23" s="608"/>
      <c r="H23" s="608"/>
      <c r="I23" s="608"/>
      <c r="J23" s="608"/>
      <c r="K23" s="608"/>
      <c r="L23" s="608"/>
      <c r="M23" s="608"/>
      <c r="N23" s="608"/>
      <c r="O23" s="608"/>
      <c r="P23" s="608"/>
      <c r="Q23" s="609"/>
      <c r="R23" s="610">
        <v>360088</v>
      </c>
      <c r="S23" s="611"/>
      <c r="T23" s="611"/>
      <c r="U23" s="611"/>
      <c r="V23" s="611"/>
      <c r="W23" s="611"/>
      <c r="X23" s="611"/>
      <c r="Y23" s="612"/>
      <c r="Z23" s="613">
        <v>4.8</v>
      </c>
      <c r="AA23" s="613"/>
      <c r="AB23" s="613"/>
      <c r="AC23" s="613"/>
      <c r="AD23" s="614" t="s">
        <v>229</v>
      </c>
      <c r="AE23" s="614"/>
      <c r="AF23" s="614"/>
      <c r="AG23" s="614"/>
      <c r="AH23" s="614"/>
      <c r="AI23" s="614"/>
      <c r="AJ23" s="614"/>
      <c r="AK23" s="614"/>
      <c r="AL23" s="615" t="s">
        <v>229</v>
      </c>
      <c r="AM23" s="616"/>
      <c r="AN23" s="616"/>
      <c r="AO23" s="617"/>
      <c r="AP23" s="607" t="s">
        <v>286</v>
      </c>
      <c r="AQ23" s="626"/>
      <c r="AR23" s="626"/>
      <c r="AS23" s="626"/>
      <c r="AT23" s="626"/>
      <c r="AU23" s="626"/>
      <c r="AV23" s="626"/>
      <c r="AW23" s="626"/>
      <c r="AX23" s="626"/>
      <c r="AY23" s="626"/>
      <c r="AZ23" s="626"/>
      <c r="BA23" s="626"/>
      <c r="BB23" s="626"/>
      <c r="BC23" s="626"/>
      <c r="BD23" s="626"/>
      <c r="BE23" s="626"/>
      <c r="BF23" s="627"/>
      <c r="BG23" s="610" t="s">
        <v>229</v>
      </c>
      <c r="BH23" s="611"/>
      <c r="BI23" s="611"/>
      <c r="BJ23" s="611"/>
      <c r="BK23" s="611"/>
      <c r="BL23" s="611"/>
      <c r="BM23" s="611"/>
      <c r="BN23" s="612"/>
      <c r="BO23" s="613" t="s">
        <v>241</v>
      </c>
      <c r="BP23" s="613"/>
      <c r="BQ23" s="613"/>
      <c r="BR23" s="613"/>
      <c r="BS23" s="614" t="s">
        <v>241</v>
      </c>
      <c r="BT23" s="614"/>
      <c r="BU23" s="614"/>
      <c r="BV23" s="614"/>
      <c r="BW23" s="614"/>
      <c r="BX23" s="614"/>
      <c r="BY23" s="614"/>
      <c r="BZ23" s="614"/>
      <c r="CA23" s="614"/>
      <c r="CB23" s="618"/>
      <c r="CD23" s="592" t="s">
        <v>223</v>
      </c>
      <c r="CE23" s="593"/>
      <c r="CF23" s="593"/>
      <c r="CG23" s="593"/>
      <c r="CH23" s="593"/>
      <c r="CI23" s="593"/>
      <c r="CJ23" s="593"/>
      <c r="CK23" s="593"/>
      <c r="CL23" s="593"/>
      <c r="CM23" s="593"/>
      <c r="CN23" s="593"/>
      <c r="CO23" s="593"/>
      <c r="CP23" s="593"/>
      <c r="CQ23" s="594"/>
      <c r="CR23" s="592" t="s">
        <v>287</v>
      </c>
      <c r="CS23" s="593"/>
      <c r="CT23" s="593"/>
      <c r="CU23" s="593"/>
      <c r="CV23" s="593"/>
      <c r="CW23" s="593"/>
      <c r="CX23" s="593"/>
      <c r="CY23" s="594"/>
      <c r="CZ23" s="592" t="s">
        <v>288</v>
      </c>
      <c r="DA23" s="593"/>
      <c r="DB23" s="593"/>
      <c r="DC23" s="594"/>
      <c r="DD23" s="592" t="s">
        <v>289</v>
      </c>
      <c r="DE23" s="593"/>
      <c r="DF23" s="593"/>
      <c r="DG23" s="593"/>
      <c r="DH23" s="593"/>
      <c r="DI23" s="593"/>
      <c r="DJ23" s="593"/>
      <c r="DK23" s="594"/>
      <c r="DL23" s="639" t="s">
        <v>290</v>
      </c>
      <c r="DM23" s="640"/>
      <c r="DN23" s="640"/>
      <c r="DO23" s="640"/>
      <c r="DP23" s="640"/>
      <c r="DQ23" s="640"/>
      <c r="DR23" s="640"/>
      <c r="DS23" s="640"/>
      <c r="DT23" s="640"/>
      <c r="DU23" s="640"/>
      <c r="DV23" s="641"/>
      <c r="DW23" s="592" t="s">
        <v>291</v>
      </c>
      <c r="DX23" s="593"/>
      <c r="DY23" s="593"/>
      <c r="DZ23" s="593"/>
      <c r="EA23" s="593"/>
      <c r="EB23" s="593"/>
      <c r="EC23" s="594"/>
    </row>
    <row r="24" spans="2:133" ht="11.25" customHeight="1" x14ac:dyDescent="0.15">
      <c r="B24" s="607" t="s">
        <v>292</v>
      </c>
      <c r="C24" s="608"/>
      <c r="D24" s="608"/>
      <c r="E24" s="608"/>
      <c r="F24" s="608"/>
      <c r="G24" s="608"/>
      <c r="H24" s="608"/>
      <c r="I24" s="608"/>
      <c r="J24" s="608"/>
      <c r="K24" s="608"/>
      <c r="L24" s="608"/>
      <c r="M24" s="608"/>
      <c r="N24" s="608"/>
      <c r="O24" s="608"/>
      <c r="P24" s="608"/>
      <c r="Q24" s="609"/>
      <c r="R24" s="610" t="s">
        <v>241</v>
      </c>
      <c r="S24" s="611"/>
      <c r="T24" s="611"/>
      <c r="U24" s="611"/>
      <c r="V24" s="611"/>
      <c r="W24" s="611"/>
      <c r="X24" s="611"/>
      <c r="Y24" s="612"/>
      <c r="Z24" s="613" t="s">
        <v>241</v>
      </c>
      <c r="AA24" s="613"/>
      <c r="AB24" s="613"/>
      <c r="AC24" s="613"/>
      <c r="AD24" s="614" t="s">
        <v>229</v>
      </c>
      <c r="AE24" s="614"/>
      <c r="AF24" s="614"/>
      <c r="AG24" s="614"/>
      <c r="AH24" s="614"/>
      <c r="AI24" s="614"/>
      <c r="AJ24" s="614"/>
      <c r="AK24" s="614"/>
      <c r="AL24" s="615" t="s">
        <v>241</v>
      </c>
      <c r="AM24" s="616"/>
      <c r="AN24" s="616"/>
      <c r="AO24" s="617"/>
      <c r="AP24" s="607" t="s">
        <v>293</v>
      </c>
      <c r="AQ24" s="626"/>
      <c r="AR24" s="626"/>
      <c r="AS24" s="626"/>
      <c r="AT24" s="626"/>
      <c r="AU24" s="626"/>
      <c r="AV24" s="626"/>
      <c r="AW24" s="626"/>
      <c r="AX24" s="626"/>
      <c r="AY24" s="626"/>
      <c r="AZ24" s="626"/>
      <c r="BA24" s="626"/>
      <c r="BB24" s="626"/>
      <c r="BC24" s="626"/>
      <c r="BD24" s="626"/>
      <c r="BE24" s="626"/>
      <c r="BF24" s="627"/>
      <c r="BG24" s="610" t="s">
        <v>241</v>
      </c>
      <c r="BH24" s="611"/>
      <c r="BI24" s="611"/>
      <c r="BJ24" s="611"/>
      <c r="BK24" s="611"/>
      <c r="BL24" s="611"/>
      <c r="BM24" s="611"/>
      <c r="BN24" s="612"/>
      <c r="BO24" s="613" t="s">
        <v>229</v>
      </c>
      <c r="BP24" s="613"/>
      <c r="BQ24" s="613"/>
      <c r="BR24" s="613"/>
      <c r="BS24" s="614" t="s">
        <v>241</v>
      </c>
      <c r="BT24" s="614"/>
      <c r="BU24" s="614"/>
      <c r="BV24" s="614"/>
      <c r="BW24" s="614"/>
      <c r="BX24" s="614"/>
      <c r="BY24" s="614"/>
      <c r="BZ24" s="614"/>
      <c r="CA24" s="614"/>
      <c r="CB24" s="618"/>
      <c r="CD24" s="596" t="s">
        <v>294</v>
      </c>
      <c r="CE24" s="597"/>
      <c r="CF24" s="597"/>
      <c r="CG24" s="597"/>
      <c r="CH24" s="597"/>
      <c r="CI24" s="597"/>
      <c r="CJ24" s="597"/>
      <c r="CK24" s="597"/>
      <c r="CL24" s="597"/>
      <c r="CM24" s="597"/>
      <c r="CN24" s="597"/>
      <c r="CO24" s="597"/>
      <c r="CP24" s="597"/>
      <c r="CQ24" s="598"/>
      <c r="CR24" s="599">
        <v>2832512</v>
      </c>
      <c r="CS24" s="600"/>
      <c r="CT24" s="600"/>
      <c r="CU24" s="600"/>
      <c r="CV24" s="600"/>
      <c r="CW24" s="600"/>
      <c r="CX24" s="600"/>
      <c r="CY24" s="601"/>
      <c r="CZ24" s="604">
        <v>40.200000000000003</v>
      </c>
      <c r="DA24" s="605"/>
      <c r="DB24" s="605"/>
      <c r="DC24" s="621"/>
      <c r="DD24" s="642">
        <v>2369427</v>
      </c>
      <c r="DE24" s="600"/>
      <c r="DF24" s="600"/>
      <c r="DG24" s="600"/>
      <c r="DH24" s="600"/>
      <c r="DI24" s="600"/>
      <c r="DJ24" s="600"/>
      <c r="DK24" s="601"/>
      <c r="DL24" s="642">
        <v>2239849</v>
      </c>
      <c r="DM24" s="600"/>
      <c r="DN24" s="600"/>
      <c r="DO24" s="600"/>
      <c r="DP24" s="600"/>
      <c r="DQ24" s="600"/>
      <c r="DR24" s="600"/>
      <c r="DS24" s="600"/>
      <c r="DT24" s="600"/>
      <c r="DU24" s="600"/>
      <c r="DV24" s="601"/>
      <c r="DW24" s="604">
        <v>58.9</v>
      </c>
      <c r="DX24" s="605"/>
      <c r="DY24" s="605"/>
      <c r="DZ24" s="605"/>
      <c r="EA24" s="605"/>
      <c r="EB24" s="605"/>
      <c r="EC24" s="606"/>
    </row>
    <row r="25" spans="2:133" ht="11.25" customHeight="1" x14ac:dyDescent="0.15">
      <c r="B25" s="607" t="s">
        <v>295</v>
      </c>
      <c r="C25" s="608"/>
      <c r="D25" s="608"/>
      <c r="E25" s="608"/>
      <c r="F25" s="608"/>
      <c r="G25" s="608"/>
      <c r="H25" s="608"/>
      <c r="I25" s="608"/>
      <c r="J25" s="608"/>
      <c r="K25" s="608"/>
      <c r="L25" s="608"/>
      <c r="M25" s="608"/>
      <c r="N25" s="608"/>
      <c r="O25" s="608"/>
      <c r="P25" s="608"/>
      <c r="Q25" s="609"/>
      <c r="R25" s="610">
        <v>4120629</v>
      </c>
      <c r="S25" s="611"/>
      <c r="T25" s="611"/>
      <c r="U25" s="611"/>
      <c r="V25" s="611"/>
      <c r="W25" s="611"/>
      <c r="X25" s="611"/>
      <c r="Y25" s="612"/>
      <c r="Z25" s="613">
        <v>55</v>
      </c>
      <c r="AA25" s="613"/>
      <c r="AB25" s="613"/>
      <c r="AC25" s="613"/>
      <c r="AD25" s="614">
        <v>3760541</v>
      </c>
      <c r="AE25" s="614"/>
      <c r="AF25" s="614"/>
      <c r="AG25" s="614"/>
      <c r="AH25" s="614"/>
      <c r="AI25" s="614"/>
      <c r="AJ25" s="614"/>
      <c r="AK25" s="614"/>
      <c r="AL25" s="615">
        <v>99.8</v>
      </c>
      <c r="AM25" s="616"/>
      <c r="AN25" s="616"/>
      <c r="AO25" s="617"/>
      <c r="AP25" s="607" t="s">
        <v>296</v>
      </c>
      <c r="AQ25" s="626"/>
      <c r="AR25" s="626"/>
      <c r="AS25" s="626"/>
      <c r="AT25" s="626"/>
      <c r="AU25" s="626"/>
      <c r="AV25" s="626"/>
      <c r="AW25" s="626"/>
      <c r="AX25" s="626"/>
      <c r="AY25" s="626"/>
      <c r="AZ25" s="626"/>
      <c r="BA25" s="626"/>
      <c r="BB25" s="626"/>
      <c r="BC25" s="626"/>
      <c r="BD25" s="626"/>
      <c r="BE25" s="626"/>
      <c r="BF25" s="627"/>
      <c r="BG25" s="610" t="s">
        <v>241</v>
      </c>
      <c r="BH25" s="611"/>
      <c r="BI25" s="611"/>
      <c r="BJ25" s="611"/>
      <c r="BK25" s="611"/>
      <c r="BL25" s="611"/>
      <c r="BM25" s="611"/>
      <c r="BN25" s="612"/>
      <c r="BO25" s="613" t="s">
        <v>229</v>
      </c>
      <c r="BP25" s="613"/>
      <c r="BQ25" s="613"/>
      <c r="BR25" s="613"/>
      <c r="BS25" s="614" t="s">
        <v>229</v>
      </c>
      <c r="BT25" s="614"/>
      <c r="BU25" s="614"/>
      <c r="BV25" s="614"/>
      <c r="BW25" s="614"/>
      <c r="BX25" s="614"/>
      <c r="BY25" s="614"/>
      <c r="BZ25" s="614"/>
      <c r="CA25" s="614"/>
      <c r="CB25" s="618"/>
      <c r="CD25" s="607" t="s">
        <v>297</v>
      </c>
      <c r="CE25" s="608"/>
      <c r="CF25" s="608"/>
      <c r="CG25" s="608"/>
      <c r="CH25" s="608"/>
      <c r="CI25" s="608"/>
      <c r="CJ25" s="608"/>
      <c r="CK25" s="608"/>
      <c r="CL25" s="608"/>
      <c r="CM25" s="608"/>
      <c r="CN25" s="608"/>
      <c r="CO25" s="608"/>
      <c r="CP25" s="608"/>
      <c r="CQ25" s="609"/>
      <c r="CR25" s="610">
        <v>1174895</v>
      </c>
      <c r="CS25" s="631"/>
      <c r="CT25" s="631"/>
      <c r="CU25" s="631"/>
      <c r="CV25" s="631"/>
      <c r="CW25" s="631"/>
      <c r="CX25" s="631"/>
      <c r="CY25" s="632"/>
      <c r="CZ25" s="615">
        <v>16.7</v>
      </c>
      <c r="DA25" s="643"/>
      <c r="DB25" s="643"/>
      <c r="DC25" s="645"/>
      <c r="DD25" s="619">
        <v>1049290</v>
      </c>
      <c r="DE25" s="631"/>
      <c r="DF25" s="631"/>
      <c r="DG25" s="631"/>
      <c r="DH25" s="631"/>
      <c r="DI25" s="631"/>
      <c r="DJ25" s="631"/>
      <c r="DK25" s="632"/>
      <c r="DL25" s="619">
        <v>920471</v>
      </c>
      <c r="DM25" s="631"/>
      <c r="DN25" s="631"/>
      <c r="DO25" s="631"/>
      <c r="DP25" s="631"/>
      <c r="DQ25" s="631"/>
      <c r="DR25" s="631"/>
      <c r="DS25" s="631"/>
      <c r="DT25" s="631"/>
      <c r="DU25" s="631"/>
      <c r="DV25" s="632"/>
      <c r="DW25" s="615">
        <v>24.2</v>
      </c>
      <c r="DX25" s="643"/>
      <c r="DY25" s="643"/>
      <c r="DZ25" s="643"/>
      <c r="EA25" s="643"/>
      <c r="EB25" s="643"/>
      <c r="EC25" s="644"/>
    </row>
    <row r="26" spans="2:133" ht="11.25" customHeight="1" x14ac:dyDescent="0.15">
      <c r="B26" s="607" t="s">
        <v>298</v>
      </c>
      <c r="C26" s="608"/>
      <c r="D26" s="608"/>
      <c r="E26" s="608"/>
      <c r="F26" s="608"/>
      <c r="G26" s="608"/>
      <c r="H26" s="608"/>
      <c r="I26" s="608"/>
      <c r="J26" s="608"/>
      <c r="K26" s="608"/>
      <c r="L26" s="608"/>
      <c r="M26" s="608"/>
      <c r="N26" s="608"/>
      <c r="O26" s="608"/>
      <c r="P26" s="608"/>
      <c r="Q26" s="609"/>
      <c r="R26" s="610">
        <v>494</v>
      </c>
      <c r="S26" s="611"/>
      <c r="T26" s="611"/>
      <c r="U26" s="611"/>
      <c r="V26" s="611"/>
      <c r="W26" s="611"/>
      <c r="X26" s="611"/>
      <c r="Y26" s="612"/>
      <c r="Z26" s="613">
        <v>0</v>
      </c>
      <c r="AA26" s="613"/>
      <c r="AB26" s="613"/>
      <c r="AC26" s="613"/>
      <c r="AD26" s="614">
        <v>494</v>
      </c>
      <c r="AE26" s="614"/>
      <c r="AF26" s="614"/>
      <c r="AG26" s="614"/>
      <c r="AH26" s="614"/>
      <c r="AI26" s="614"/>
      <c r="AJ26" s="614"/>
      <c r="AK26" s="614"/>
      <c r="AL26" s="615">
        <v>0</v>
      </c>
      <c r="AM26" s="616"/>
      <c r="AN26" s="616"/>
      <c r="AO26" s="617"/>
      <c r="AP26" s="607" t="s">
        <v>299</v>
      </c>
      <c r="AQ26" s="626"/>
      <c r="AR26" s="626"/>
      <c r="AS26" s="626"/>
      <c r="AT26" s="626"/>
      <c r="AU26" s="626"/>
      <c r="AV26" s="626"/>
      <c r="AW26" s="626"/>
      <c r="AX26" s="626"/>
      <c r="AY26" s="626"/>
      <c r="AZ26" s="626"/>
      <c r="BA26" s="626"/>
      <c r="BB26" s="626"/>
      <c r="BC26" s="626"/>
      <c r="BD26" s="626"/>
      <c r="BE26" s="626"/>
      <c r="BF26" s="627"/>
      <c r="BG26" s="610" t="s">
        <v>229</v>
      </c>
      <c r="BH26" s="611"/>
      <c r="BI26" s="611"/>
      <c r="BJ26" s="611"/>
      <c r="BK26" s="611"/>
      <c r="BL26" s="611"/>
      <c r="BM26" s="611"/>
      <c r="BN26" s="612"/>
      <c r="BO26" s="613" t="s">
        <v>241</v>
      </c>
      <c r="BP26" s="613"/>
      <c r="BQ26" s="613"/>
      <c r="BR26" s="613"/>
      <c r="BS26" s="614" t="s">
        <v>229</v>
      </c>
      <c r="BT26" s="614"/>
      <c r="BU26" s="614"/>
      <c r="BV26" s="614"/>
      <c r="BW26" s="614"/>
      <c r="BX26" s="614"/>
      <c r="BY26" s="614"/>
      <c r="BZ26" s="614"/>
      <c r="CA26" s="614"/>
      <c r="CB26" s="618"/>
      <c r="CD26" s="607" t="s">
        <v>300</v>
      </c>
      <c r="CE26" s="608"/>
      <c r="CF26" s="608"/>
      <c r="CG26" s="608"/>
      <c r="CH26" s="608"/>
      <c r="CI26" s="608"/>
      <c r="CJ26" s="608"/>
      <c r="CK26" s="608"/>
      <c r="CL26" s="608"/>
      <c r="CM26" s="608"/>
      <c r="CN26" s="608"/>
      <c r="CO26" s="608"/>
      <c r="CP26" s="608"/>
      <c r="CQ26" s="609"/>
      <c r="CR26" s="610">
        <v>659789</v>
      </c>
      <c r="CS26" s="611"/>
      <c r="CT26" s="611"/>
      <c r="CU26" s="611"/>
      <c r="CV26" s="611"/>
      <c r="CW26" s="611"/>
      <c r="CX26" s="611"/>
      <c r="CY26" s="612"/>
      <c r="CZ26" s="615">
        <v>9.4</v>
      </c>
      <c r="DA26" s="643"/>
      <c r="DB26" s="643"/>
      <c r="DC26" s="645"/>
      <c r="DD26" s="619">
        <v>606722</v>
      </c>
      <c r="DE26" s="611"/>
      <c r="DF26" s="611"/>
      <c r="DG26" s="611"/>
      <c r="DH26" s="611"/>
      <c r="DI26" s="611"/>
      <c r="DJ26" s="611"/>
      <c r="DK26" s="612"/>
      <c r="DL26" s="619" t="s">
        <v>229</v>
      </c>
      <c r="DM26" s="611"/>
      <c r="DN26" s="611"/>
      <c r="DO26" s="611"/>
      <c r="DP26" s="611"/>
      <c r="DQ26" s="611"/>
      <c r="DR26" s="611"/>
      <c r="DS26" s="611"/>
      <c r="DT26" s="611"/>
      <c r="DU26" s="611"/>
      <c r="DV26" s="612"/>
      <c r="DW26" s="615" t="s">
        <v>229</v>
      </c>
      <c r="DX26" s="643"/>
      <c r="DY26" s="643"/>
      <c r="DZ26" s="643"/>
      <c r="EA26" s="643"/>
      <c r="EB26" s="643"/>
      <c r="EC26" s="644"/>
    </row>
    <row r="27" spans="2:133" ht="11.25" customHeight="1" x14ac:dyDescent="0.15">
      <c r="B27" s="607" t="s">
        <v>301</v>
      </c>
      <c r="C27" s="608"/>
      <c r="D27" s="608"/>
      <c r="E27" s="608"/>
      <c r="F27" s="608"/>
      <c r="G27" s="608"/>
      <c r="H27" s="608"/>
      <c r="I27" s="608"/>
      <c r="J27" s="608"/>
      <c r="K27" s="608"/>
      <c r="L27" s="608"/>
      <c r="M27" s="608"/>
      <c r="N27" s="608"/>
      <c r="O27" s="608"/>
      <c r="P27" s="608"/>
      <c r="Q27" s="609"/>
      <c r="R27" s="610">
        <v>15543</v>
      </c>
      <c r="S27" s="611"/>
      <c r="T27" s="611"/>
      <c r="U27" s="611"/>
      <c r="V27" s="611"/>
      <c r="W27" s="611"/>
      <c r="X27" s="611"/>
      <c r="Y27" s="612"/>
      <c r="Z27" s="613">
        <v>0.2</v>
      </c>
      <c r="AA27" s="613"/>
      <c r="AB27" s="613"/>
      <c r="AC27" s="613"/>
      <c r="AD27" s="614" t="s">
        <v>229</v>
      </c>
      <c r="AE27" s="614"/>
      <c r="AF27" s="614"/>
      <c r="AG27" s="614"/>
      <c r="AH27" s="614"/>
      <c r="AI27" s="614"/>
      <c r="AJ27" s="614"/>
      <c r="AK27" s="614"/>
      <c r="AL27" s="615" t="s">
        <v>229</v>
      </c>
      <c r="AM27" s="616"/>
      <c r="AN27" s="616"/>
      <c r="AO27" s="617"/>
      <c r="AP27" s="607" t="s">
        <v>302</v>
      </c>
      <c r="AQ27" s="608"/>
      <c r="AR27" s="608"/>
      <c r="AS27" s="608"/>
      <c r="AT27" s="608"/>
      <c r="AU27" s="608"/>
      <c r="AV27" s="608"/>
      <c r="AW27" s="608"/>
      <c r="AX27" s="608"/>
      <c r="AY27" s="608"/>
      <c r="AZ27" s="608"/>
      <c r="BA27" s="608"/>
      <c r="BB27" s="608"/>
      <c r="BC27" s="608"/>
      <c r="BD27" s="608"/>
      <c r="BE27" s="608"/>
      <c r="BF27" s="609"/>
      <c r="BG27" s="610">
        <v>519647</v>
      </c>
      <c r="BH27" s="611"/>
      <c r="BI27" s="611"/>
      <c r="BJ27" s="611"/>
      <c r="BK27" s="611"/>
      <c r="BL27" s="611"/>
      <c r="BM27" s="611"/>
      <c r="BN27" s="612"/>
      <c r="BO27" s="613">
        <v>100</v>
      </c>
      <c r="BP27" s="613"/>
      <c r="BQ27" s="613"/>
      <c r="BR27" s="613"/>
      <c r="BS27" s="614" t="s">
        <v>229</v>
      </c>
      <c r="BT27" s="614"/>
      <c r="BU27" s="614"/>
      <c r="BV27" s="614"/>
      <c r="BW27" s="614"/>
      <c r="BX27" s="614"/>
      <c r="BY27" s="614"/>
      <c r="BZ27" s="614"/>
      <c r="CA27" s="614"/>
      <c r="CB27" s="618"/>
      <c r="CD27" s="607" t="s">
        <v>303</v>
      </c>
      <c r="CE27" s="608"/>
      <c r="CF27" s="608"/>
      <c r="CG27" s="608"/>
      <c r="CH27" s="608"/>
      <c r="CI27" s="608"/>
      <c r="CJ27" s="608"/>
      <c r="CK27" s="608"/>
      <c r="CL27" s="608"/>
      <c r="CM27" s="608"/>
      <c r="CN27" s="608"/>
      <c r="CO27" s="608"/>
      <c r="CP27" s="608"/>
      <c r="CQ27" s="609"/>
      <c r="CR27" s="610">
        <v>456507</v>
      </c>
      <c r="CS27" s="631"/>
      <c r="CT27" s="631"/>
      <c r="CU27" s="631"/>
      <c r="CV27" s="631"/>
      <c r="CW27" s="631"/>
      <c r="CX27" s="631"/>
      <c r="CY27" s="632"/>
      <c r="CZ27" s="615">
        <v>6.5</v>
      </c>
      <c r="DA27" s="643"/>
      <c r="DB27" s="643"/>
      <c r="DC27" s="645"/>
      <c r="DD27" s="619">
        <v>130456</v>
      </c>
      <c r="DE27" s="631"/>
      <c r="DF27" s="631"/>
      <c r="DG27" s="631"/>
      <c r="DH27" s="631"/>
      <c r="DI27" s="631"/>
      <c r="DJ27" s="631"/>
      <c r="DK27" s="632"/>
      <c r="DL27" s="619">
        <v>129697</v>
      </c>
      <c r="DM27" s="631"/>
      <c r="DN27" s="631"/>
      <c r="DO27" s="631"/>
      <c r="DP27" s="631"/>
      <c r="DQ27" s="631"/>
      <c r="DR27" s="631"/>
      <c r="DS27" s="631"/>
      <c r="DT27" s="631"/>
      <c r="DU27" s="631"/>
      <c r="DV27" s="632"/>
      <c r="DW27" s="615">
        <v>3.4</v>
      </c>
      <c r="DX27" s="643"/>
      <c r="DY27" s="643"/>
      <c r="DZ27" s="643"/>
      <c r="EA27" s="643"/>
      <c r="EB27" s="643"/>
      <c r="EC27" s="644"/>
    </row>
    <row r="28" spans="2:133" ht="11.25" customHeight="1" x14ac:dyDescent="0.15">
      <c r="B28" s="607" t="s">
        <v>304</v>
      </c>
      <c r="C28" s="608"/>
      <c r="D28" s="608"/>
      <c r="E28" s="608"/>
      <c r="F28" s="608"/>
      <c r="G28" s="608"/>
      <c r="H28" s="608"/>
      <c r="I28" s="608"/>
      <c r="J28" s="608"/>
      <c r="K28" s="608"/>
      <c r="L28" s="608"/>
      <c r="M28" s="608"/>
      <c r="N28" s="608"/>
      <c r="O28" s="608"/>
      <c r="P28" s="608"/>
      <c r="Q28" s="609"/>
      <c r="R28" s="610">
        <v>59316</v>
      </c>
      <c r="S28" s="611"/>
      <c r="T28" s="611"/>
      <c r="U28" s="611"/>
      <c r="V28" s="611"/>
      <c r="W28" s="611"/>
      <c r="X28" s="611"/>
      <c r="Y28" s="612"/>
      <c r="Z28" s="613">
        <v>0.8</v>
      </c>
      <c r="AA28" s="613"/>
      <c r="AB28" s="613"/>
      <c r="AC28" s="613"/>
      <c r="AD28" s="614">
        <v>2297</v>
      </c>
      <c r="AE28" s="614"/>
      <c r="AF28" s="614"/>
      <c r="AG28" s="614"/>
      <c r="AH28" s="614"/>
      <c r="AI28" s="614"/>
      <c r="AJ28" s="614"/>
      <c r="AK28" s="614"/>
      <c r="AL28" s="615">
        <v>0.1</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305</v>
      </c>
      <c r="CE28" s="608"/>
      <c r="CF28" s="608"/>
      <c r="CG28" s="608"/>
      <c r="CH28" s="608"/>
      <c r="CI28" s="608"/>
      <c r="CJ28" s="608"/>
      <c r="CK28" s="608"/>
      <c r="CL28" s="608"/>
      <c r="CM28" s="608"/>
      <c r="CN28" s="608"/>
      <c r="CO28" s="608"/>
      <c r="CP28" s="608"/>
      <c r="CQ28" s="609"/>
      <c r="CR28" s="610">
        <v>1201110</v>
      </c>
      <c r="CS28" s="611"/>
      <c r="CT28" s="611"/>
      <c r="CU28" s="611"/>
      <c r="CV28" s="611"/>
      <c r="CW28" s="611"/>
      <c r="CX28" s="611"/>
      <c r="CY28" s="612"/>
      <c r="CZ28" s="615">
        <v>17</v>
      </c>
      <c r="DA28" s="643"/>
      <c r="DB28" s="643"/>
      <c r="DC28" s="645"/>
      <c r="DD28" s="619">
        <v>1189681</v>
      </c>
      <c r="DE28" s="611"/>
      <c r="DF28" s="611"/>
      <c r="DG28" s="611"/>
      <c r="DH28" s="611"/>
      <c r="DI28" s="611"/>
      <c r="DJ28" s="611"/>
      <c r="DK28" s="612"/>
      <c r="DL28" s="619">
        <v>1189681</v>
      </c>
      <c r="DM28" s="611"/>
      <c r="DN28" s="611"/>
      <c r="DO28" s="611"/>
      <c r="DP28" s="611"/>
      <c r="DQ28" s="611"/>
      <c r="DR28" s="611"/>
      <c r="DS28" s="611"/>
      <c r="DT28" s="611"/>
      <c r="DU28" s="611"/>
      <c r="DV28" s="612"/>
      <c r="DW28" s="615">
        <v>31.3</v>
      </c>
      <c r="DX28" s="643"/>
      <c r="DY28" s="643"/>
      <c r="DZ28" s="643"/>
      <c r="EA28" s="643"/>
      <c r="EB28" s="643"/>
      <c r="EC28" s="644"/>
    </row>
    <row r="29" spans="2:133" ht="11.25" customHeight="1" x14ac:dyDescent="0.15">
      <c r="B29" s="607" t="s">
        <v>306</v>
      </c>
      <c r="C29" s="608"/>
      <c r="D29" s="608"/>
      <c r="E29" s="608"/>
      <c r="F29" s="608"/>
      <c r="G29" s="608"/>
      <c r="H29" s="608"/>
      <c r="I29" s="608"/>
      <c r="J29" s="608"/>
      <c r="K29" s="608"/>
      <c r="L29" s="608"/>
      <c r="M29" s="608"/>
      <c r="N29" s="608"/>
      <c r="O29" s="608"/>
      <c r="P29" s="608"/>
      <c r="Q29" s="609"/>
      <c r="R29" s="610">
        <v>15807</v>
      </c>
      <c r="S29" s="611"/>
      <c r="T29" s="611"/>
      <c r="U29" s="611"/>
      <c r="V29" s="611"/>
      <c r="W29" s="611"/>
      <c r="X29" s="611"/>
      <c r="Y29" s="612"/>
      <c r="Z29" s="613">
        <v>0.2</v>
      </c>
      <c r="AA29" s="613"/>
      <c r="AB29" s="613"/>
      <c r="AC29" s="613"/>
      <c r="AD29" s="614" t="s">
        <v>241</v>
      </c>
      <c r="AE29" s="614"/>
      <c r="AF29" s="614"/>
      <c r="AG29" s="614"/>
      <c r="AH29" s="614"/>
      <c r="AI29" s="614"/>
      <c r="AJ29" s="614"/>
      <c r="AK29" s="614"/>
      <c r="AL29" s="615" t="s">
        <v>241</v>
      </c>
      <c r="AM29" s="616"/>
      <c r="AN29" s="616"/>
      <c r="AO29" s="617"/>
      <c r="AP29" s="633"/>
      <c r="AQ29" s="634"/>
      <c r="AR29" s="634"/>
      <c r="AS29" s="634"/>
      <c r="AT29" s="634"/>
      <c r="AU29" s="634"/>
      <c r="AV29" s="634"/>
      <c r="AW29" s="634"/>
      <c r="AX29" s="634"/>
      <c r="AY29" s="634"/>
      <c r="AZ29" s="634"/>
      <c r="BA29" s="634"/>
      <c r="BB29" s="634"/>
      <c r="BC29" s="634"/>
      <c r="BD29" s="634"/>
      <c r="BE29" s="634"/>
      <c r="BF29" s="635"/>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307</v>
      </c>
      <c r="CE29" s="649"/>
      <c r="CF29" s="607" t="s">
        <v>308</v>
      </c>
      <c r="CG29" s="608"/>
      <c r="CH29" s="608"/>
      <c r="CI29" s="608"/>
      <c r="CJ29" s="608"/>
      <c r="CK29" s="608"/>
      <c r="CL29" s="608"/>
      <c r="CM29" s="608"/>
      <c r="CN29" s="608"/>
      <c r="CO29" s="608"/>
      <c r="CP29" s="608"/>
      <c r="CQ29" s="609"/>
      <c r="CR29" s="610">
        <v>1201064</v>
      </c>
      <c r="CS29" s="631"/>
      <c r="CT29" s="631"/>
      <c r="CU29" s="631"/>
      <c r="CV29" s="631"/>
      <c r="CW29" s="631"/>
      <c r="CX29" s="631"/>
      <c r="CY29" s="632"/>
      <c r="CZ29" s="615">
        <v>17</v>
      </c>
      <c r="DA29" s="643"/>
      <c r="DB29" s="643"/>
      <c r="DC29" s="645"/>
      <c r="DD29" s="619">
        <v>1189635</v>
      </c>
      <c r="DE29" s="631"/>
      <c r="DF29" s="631"/>
      <c r="DG29" s="631"/>
      <c r="DH29" s="631"/>
      <c r="DI29" s="631"/>
      <c r="DJ29" s="631"/>
      <c r="DK29" s="632"/>
      <c r="DL29" s="619">
        <v>1189635</v>
      </c>
      <c r="DM29" s="631"/>
      <c r="DN29" s="631"/>
      <c r="DO29" s="631"/>
      <c r="DP29" s="631"/>
      <c r="DQ29" s="631"/>
      <c r="DR29" s="631"/>
      <c r="DS29" s="631"/>
      <c r="DT29" s="631"/>
      <c r="DU29" s="631"/>
      <c r="DV29" s="632"/>
      <c r="DW29" s="615">
        <v>31.3</v>
      </c>
      <c r="DX29" s="643"/>
      <c r="DY29" s="643"/>
      <c r="DZ29" s="643"/>
      <c r="EA29" s="643"/>
      <c r="EB29" s="643"/>
      <c r="EC29" s="644"/>
    </row>
    <row r="30" spans="2:133" ht="11.25" customHeight="1" x14ac:dyDescent="0.15">
      <c r="B30" s="607" t="s">
        <v>309</v>
      </c>
      <c r="C30" s="608"/>
      <c r="D30" s="608"/>
      <c r="E30" s="608"/>
      <c r="F30" s="608"/>
      <c r="G30" s="608"/>
      <c r="H30" s="608"/>
      <c r="I30" s="608"/>
      <c r="J30" s="608"/>
      <c r="K30" s="608"/>
      <c r="L30" s="608"/>
      <c r="M30" s="608"/>
      <c r="N30" s="608"/>
      <c r="O30" s="608"/>
      <c r="P30" s="608"/>
      <c r="Q30" s="609"/>
      <c r="R30" s="610">
        <v>771160</v>
      </c>
      <c r="S30" s="611"/>
      <c r="T30" s="611"/>
      <c r="U30" s="611"/>
      <c r="V30" s="611"/>
      <c r="W30" s="611"/>
      <c r="X30" s="611"/>
      <c r="Y30" s="612"/>
      <c r="Z30" s="613">
        <v>10.3</v>
      </c>
      <c r="AA30" s="613"/>
      <c r="AB30" s="613"/>
      <c r="AC30" s="613"/>
      <c r="AD30" s="614" t="s">
        <v>229</v>
      </c>
      <c r="AE30" s="614"/>
      <c r="AF30" s="614"/>
      <c r="AG30" s="614"/>
      <c r="AH30" s="614"/>
      <c r="AI30" s="614"/>
      <c r="AJ30" s="614"/>
      <c r="AK30" s="614"/>
      <c r="AL30" s="615" t="s">
        <v>229</v>
      </c>
      <c r="AM30" s="616"/>
      <c r="AN30" s="616"/>
      <c r="AO30" s="617"/>
      <c r="AP30" s="592" t="s">
        <v>223</v>
      </c>
      <c r="AQ30" s="593"/>
      <c r="AR30" s="593"/>
      <c r="AS30" s="593"/>
      <c r="AT30" s="593"/>
      <c r="AU30" s="593"/>
      <c r="AV30" s="593"/>
      <c r="AW30" s="593"/>
      <c r="AX30" s="593"/>
      <c r="AY30" s="593"/>
      <c r="AZ30" s="593"/>
      <c r="BA30" s="593"/>
      <c r="BB30" s="593"/>
      <c r="BC30" s="593"/>
      <c r="BD30" s="593"/>
      <c r="BE30" s="593"/>
      <c r="BF30" s="594"/>
      <c r="BG30" s="592" t="s">
        <v>310</v>
      </c>
      <c r="BH30" s="646"/>
      <c r="BI30" s="646"/>
      <c r="BJ30" s="646"/>
      <c r="BK30" s="646"/>
      <c r="BL30" s="646"/>
      <c r="BM30" s="646"/>
      <c r="BN30" s="646"/>
      <c r="BO30" s="646"/>
      <c r="BP30" s="646"/>
      <c r="BQ30" s="647"/>
      <c r="BR30" s="592" t="s">
        <v>311</v>
      </c>
      <c r="BS30" s="646"/>
      <c r="BT30" s="646"/>
      <c r="BU30" s="646"/>
      <c r="BV30" s="646"/>
      <c r="BW30" s="646"/>
      <c r="BX30" s="646"/>
      <c r="BY30" s="646"/>
      <c r="BZ30" s="646"/>
      <c r="CA30" s="646"/>
      <c r="CB30" s="647"/>
      <c r="CD30" s="650"/>
      <c r="CE30" s="651"/>
      <c r="CF30" s="607" t="s">
        <v>312</v>
      </c>
      <c r="CG30" s="608"/>
      <c r="CH30" s="608"/>
      <c r="CI30" s="608"/>
      <c r="CJ30" s="608"/>
      <c r="CK30" s="608"/>
      <c r="CL30" s="608"/>
      <c r="CM30" s="608"/>
      <c r="CN30" s="608"/>
      <c r="CO30" s="608"/>
      <c r="CP30" s="608"/>
      <c r="CQ30" s="609"/>
      <c r="CR30" s="610">
        <v>1163315</v>
      </c>
      <c r="CS30" s="611"/>
      <c r="CT30" s="611"/>
      <c r="CU30" s="611"/>
      <c r="CV30" s="611"/>
      <c r="CW30" s="611"/>
      <c r="CX30" s="611"/>
      <c r="CY30" s="612"/>
      <c r="CZ30" s="615">
        <v>16.5</v>
      </c>
      <c r="DA30" s="643"/>
      <c r="DB30" s="643"/>
      <c r="DC30" s="645"/>
      <c r="DD30" s="619">
        <v>1152892</v>
      </c>
      <c r="DE30" s="611"/>
      <c r="DF30" s="611"/>
      <c r="DG30" s="611"/>
      <c r="DH30" s="611"/>
      <c r="DI30" s="611"/>
      <c r="DJ30" s="611"/>
      <c r="DK30" s="612"/>
      <c r="DL30" s="619">
        <v>1152892</v>
      </c>
      <c r="DM30" s="611"/>
      <c r="DN30" s="611"/>
      <c r="DO30" s="611"/>
      <c r="DP30" s="611"/>
      <c r="DQ30" s="611"/>
      <c r="DR30" s="611"/>
      <c r="DS30" s="611"/>
      <c r="DT30" s="611"/>
      <c r="DU30" s="611"/>
      <c r="DV30" s="612"/>
      <c r="DW30" s="615">
        <v>30.3</v>
      </c>
      <c r="DX30" s="643"/>
      <c r="DY30" s="643"/>
      <c r="DZ30" s="643"/>
      <c r="EA30" s="643"/>
      <c r="EB30" s="643"/>
      <c r="EC30" s="644"/>
    </row>
    <row r="31" spans="2:133" ht="11.25" customHeight="1" x14ac:dyDescent="0.15">
      <c r="B31" s="623" t="s">
        <v>313</v>
      </c>
      <c r="C31" s="624"/>
      <c r="D31" s="624"/>
      <c r="E31" s="624"/>
      <c r="F31" s="624"/>
      <c r="G31" s="624"/>
      <c r="H31" s="624"/>
      <c r="I31" s="624"/>
      <c r="J31" s="624"/>
      <c r="K31" s="624"/>
      <c r="L31" s="624"/>
      <c r="M31" s="624"/>
      <c r="N31" s="624"/>
      <c r="O31" s="624"/>
      <c r="P31" s="624"/>
      <c r="Q31" s="625"/>
      <c r="R31" s="610" t="s">
        <v>229</v>
      </c>
      <c r="S31" s="611"/>
      <c r="T31" s="611"/>
      <c r="U31" s="611"/>
      <c r="V31" s="611"/>
      <c r="W31" s="611"/>
      <c r="X31" s="611"/>
      <c r="Y31" s="612"/>
      <c r="Z31" s="613" t="s">
        <v>241</v>
      </c>
      <c r="AA31" s="613"/>
      <c r="AB31" s="613"/>
      <c r="AC31" s="613"/>
      <c r="AD31" s="614" t="s">
        <v>229</v>
      </c>
      <c r="AE31" s="614"/>
      <c r="AF31" s="614"/>
      <c r="AG31" s="614"/>
      <c r="AH31" s="614"/>
      <c r="AI31" s="614"/>
      <c r="AJ31" s="614"/>
      <c r="AK31" s="614"/>
      <c r="AL31" s="615" t="s">
        <v>229</v>
      </c>
      <c r="AM31" s="616"/>
      <c r="AN31" s="616"/>
      <c r="AO31" s="617"/>
      <c r="AP31" s="658" t="s">
        <v>314</v>
      </c>
      <c r="AQ31" s="659"/>
      <c r="AR31" s="659"/>
      <c r="AS31" s="659"/>
      <c r="AT31" s="664" t="s">
        <v>315</v>
      </c>
      <c r="AU31" s="212"/>
      <c r="AV31" s="212"/>
      <c r="AW31" s="212"/>
      <c r="AX31" s="596" t="s">
        <v>189</v>
      </c>
      <c r="AY31" s="597"/>
      <c r="AZ31" s="597"/>
      <c r="BA31" s="597"/>
      <c r="BB31" s="597"/>
      <c r="BC31" s="597"/>
      <c r="BD31" s="597"/>
      <c r="BE31" s="597"/>
      <c r="BF31" s="598"/>
      <c r="BG31" s="657">
        <v>99</v>
      </c>
      <c r="BH31" s="654"/>
      <c r="BI31" s="654"/>
      <c r="BJ31" s="654"/>
      <c r="BK31" s="654"/>
      <c r="BL31" s="654"/>
      <c r="BM31" s="605">
        <v>97.5</v>
      </c>
      <c r="BN31" s="654"/>
      <c r="BO31" s="654"/>
      <c r="BP31" s="654"/>
      <c r="BQ31" s="655"/>
      <c r="BR31" s="657">
        <v>99</v>
      </c>
      <c r="BS31" s="654"/>
      <c r="BT31" s="654"/>
      <c r="BU31" s="654"/>
      <c r="BV31" s="654"/>
      <c r="BW31" s="654"/>
      <c r="BX31" s="605">
        <v>97.3</v>
      </c>
      <c r="BY31" s="654"/>
      <c r="BZ31" s="654"/>
      <c r="CA31" s="654"/>
      <c r="CB31" s="655"/>
      <c r="CD31" s="650"/>
      <c r="CE31" s="651"/>
      <c r="CF31" s="607" t="s">
        <v>316</v>
      </c>
      <c r="CG31" s="608"/>
      <c r="CH31" s="608"/>
      <c r="CI31" s="608"/>
      <c r="CJ31" s="608"/>
      <c r="CK31" s="608"/>
      <c r="CL31" s="608"/>
      <c r="CM31" s="608"/>
      <c r="CN31" s="608"/>
      <c r="CO31" s="608"/>
      <c r="CP31" s="608"/>
      <c r="CQ31" s="609"/>
      <c r="CR31" s="610">
        <v>37749</v>
      </c>
      <c r="CS31" s="631"/>
      <c r="CT31" s="631"/>
      <c r="CU31" s="631"/>
      <c r="CV31" s="631"/>
      <c r="CW31" s="631"/>
      <c r="CX31" s="631"/>
      <c r="CY31" s="632"/>
      <c r="CZ31" s="615">
        <v>0.5</v>
      </c>
      <c r="DA31" s="643"/>
      <c r="DB31" s="643"/>
      <c r="DC31" s="645"/>
      <c r="DD31" s="619">
        <v>36743</v>
      </c>
      <c r="DE31" s="631"/>
      <c r="DF31" s="631"/>
      <c r="DG31" s="631"/>
      <c r="DH31" s="631"/>
      <c r="DI31" s="631"/>
      <c r="DJ31" s="631"/>
      <c r="DK31" s="632"/>
      <c r="DL31" s="619">
        <v>36743</v>
      </c>
      <c r="DM31" s="631"/>
      <c r="DN31" s="631"/>
      <c r="DO31" s="631"/>
      <c r="DP31" s="631"/>
      <c r="DQ31" s="631"/>
      <c r="DR31" s="631"/>
      <c r="DS31" s="631"/>
      <c r="DT31" s="631"/>
      <c r="DU31" s="631"/>
      <c r="DV31" s="632"/>
      <c r="DW31" s="615">
        <v>1</v>
      </c>
      <c r="DX31" s="643"/>
      <c r="DY31" s="643"/>
      <c r="DZ31" s="643"/>
      <c r="EA31" s="643"/>
      <c r="EB31" s="643"/>
      <c r="EC31" s="644"/>
    </row>
    <row r="32" spans="2:133" ht="11.25" customHeight="1" x14ac:dyDescent="0.15">
      <c r="B32" s="607" t="s">
        <v>317</v>
      </c>
      <c r="C32" s="608"/>
      <c r="D32" s="608"/>
      <c r="E32" s="608"/>
      <c r="F32" s="608"/>
      <c r="G32" s="608"/>
      <c r="H32" s="608"/>
      <c r="I32" s="608"/>
      <c r="J32" s="608"/>
      <c r="K32" s="608"/>
      <c r="L32" s="608"/>
      <c r="M32" s="608"/>
      <c r="N32" s="608"/>
      <c r="O32" s="608"/>
      <c r="P32" s="608"/>
      <c r="Q32" s="609"/>
      <c r="R32" s="610">
        <v>445099</v>
      </c>
      <c r="S32" s="611"/>
      <c r="T32" s="611"/>
      <c r="U32" s="611"/>
      <c r="V32" s="611"/>
      <c r="W32" s="611"/>
      <c r="X32" s="611"/>
      <c r="Y32" s="612"/>
      <c r="Z32" s="613">
        <v>5.9</v>
      </c>
      <c r="AA32" s="613"/>
      <c r="AB32" s="613"/>
      <c r="AC32" s="613"/>
      <c r="AD32" s="614" t="s">
        <v>229</v>
      </c>
      <c r="AE32" s="614"/>
      <c r="AF32" s="614"/>
      <c r="AG32" s="614"/>
      <c r="AH32" s="614"/>
      <c r="AI32" s="614"/>
      <c r="AJ32" s="614"/>
      <c r="AK32" s="614"/>
      <c r="AL32" s="615" t="s">
        <v>229</v>
      </c>
      <c r="AM32" s="616"/>
      <c r="AN32" s="616"/>
      <c r="AO32" s="617"/>
      <c r="AP32" s="660"/>
      <c r="AQ32" s="661"/>
      <c r="AR32" s="661"/>
      <c r="AS32" s="661"/>
      <c r="AT32" s="665"/>
      <c r="AU32" s="208" t="s">
        <v>318</v>
      </c>
      <c r="AX32" s="607" t="s">
        <v>319</v>
      </c>
      <c r="AY32" s="608"/>
      <c r="AZ32" s="608"/>
      <c r="BA32" s="608"/>
      <c r="BB32" s="608"/>
      <c r="BC32" s="608"/>
      <c r="BD32" s="608"/>
      <c r="BE32" s="608"/>
      <c r="BF32" s="609"/>
      <c r="BG32" s="667">
        <v>99</v>
      </c>
      <c r="BH32" s="631"/>
      <c r="BI32" s="631"/>
      <c r="BJ32" s="631"/>
      <c r="BK32" s="631"/>
      <c r="BL32" s="631"/>
      <c r="BM32" s="616">
        <v>98.3</v>
      </c>
      <c r="BN32" s="631"/>
      <c r="BO32" s="631"/>
      <c r="BP32" s="631"/>
      <c r="BQ32" s="656"/>
      <c r="BR32" s="667">
        <v>99.1</v>
      </c>
      <c r="BS32" s="631"/>
      <c r="BT32" s="631"/>
      <c r="BU32" s="631"/>
      <c r="BV32" s="631"/>
      <c r="BW32" s="631"/>
      <c r="BX32" s="616">
        <v>98.2</v>
      </c>
      <c r="BY32" s="631"/>
      <c r="BZ32" s="631"/>
      <c r="CA32" s="631"/>
      <c r="CB32" s="656"/>
      <c r="CD32" s="652"/>
      <c r="CE32" s="653"/>
      <c r="CF32" s="607" t="s">
        <v>320</v>
      </c>
      <c r="CG32" s="608"/>
      <c r="CH32" s="608"/>
      <c r="CI32" s="608"/>
      <c r="CJ32" s="608"/>
      <c r="CK32" s="608"/>
      <c r="CL32" s="608"/>
      <c r="CM32" s="608"/>
      <c r="CN32" s="608"/>
      <c r="CO32" s="608"/>
      <c r="CP32" s="608"/>
      <c r="CQ32" s="609"/>
      <c r="CR32" s="610">
        <v>46</v>
      </c>
      <c r="CS32" s="611"/>
      <c r="CT32" s="611"/>
      <c r="CU32" s="611"/>
      <c r="CV32" s="611"/>
      <c r="CW32" s="611"/>
      <c r="CX32" s="611"/>
      <c r="CY32" s="612"/>
      <c r="CZ32" s="615">
        <v>0</v>
      </c>
      <c r="DA32" s="643"/>
      <c r="DB32" s="643"/>
      <c r="DC32" s="645"/>
      <c r="DD32" s="619">
        <v>46</v>
      </c>
      <c r="DE32" s="611"/>
      <c r="DF32" s="611"/>
      <c r="DG32" s="611"/>
      <c r="DH32" s="611"/>
      <c r="DI32" s="611"/>
      <c r="DJ32" s="611"/>
      <c r="DK32" s="612"/>
      <c r="DL32" s="619">
        <v>46</v>
      </c>
      <c r="DM32" s="611"/>
      <c r="DN32" s="611"/>
      <c r="DO32" s="611"/>
      <c r="DP32" s="611"/>
      <c r="DQ32" s="611"/>
      <c r="DR32" s="611"/>
      <c r="DS32" s="611"/>
      <c r="DT32" s="611"/>
      <c r="DU32" s="611"/>
      <c r="DV32" s="612"/>
      <c r="DW32" s="615">
        <v>0</v>
      </c>
      <c r="DX32" s="643"/>
      <c r="DY32" s="643"/>
      <c r="DZ32" s="643"/>
      <c r="EA32" s="643"/>
      <c r="EB32" s="643"/>
      <c r="EC32" s="644"/>
    </row>
    <row r="33" spans="2:133" ht="11.25" customHeight="1" x14ac:dyDescent="0.15">
      <c r="B33" s="607" t="s">
        <v>321</v>
      </c>
      <c r="C33" s="608"/>
      <c r="D33" s="608"/>
      <c r="E33" s="608"/>
      <c r="F33" s="608"/>
      <c r="G33" s="608"/>
      <c r="H33" s="608"/>
      <c r="I33" s="608"/>
      <c r="J33" s="608"/>
      <c r="K33" s="608"/>
      <c r="L33" s="608"/>
      <c r="M33" s="608"/>
      <c r="N33" s="608"/>
      <c r="O33" s="608"/>
      <c r="P33" s="608"/>
      <c r="Q33" s="609"/>
      <c r="R33" s="610">
        <v>25184</v>
      </c>
      <c r="S33" s="611"/>
      <c r="T33" s="611"/>
      <c r="U33" s="611"/>
      <c r="V33" s="611"/>
      <c r="W33" s="611"/>
      <c r="X33" s="611"/>
      <c r="Y33" s="612"/>
      <c r="Z33" s="613">
        <v>0.3</v>
      </c>
      <c r="AA33" s="613"/>
      <c r="AB33" s="613"/>
      <c r="AC33" s="613"/>
      <c r="AD33" s="614" t="s">
        <v>229</v>
      </c>
      <c r="AE33" s="614"/>
      <c r="AF33" s="614"/>
      <c r="AG33" s="614"/>
      <c r="AH33" s="614"/>
      <c r="AI33" s="614"/>
      <c r="AJ33" s="614"/>
      <c r="AK33" s="614"/>
      <c r="AL33" s="615" t="s">
        <v>229</v>
      </c>
      <c r="AM33" s="616"/>
      <c r="AN33" s="616"/>
      <c r="AO33" s="617"/>
      <c r="AP33" s="662"/>
      <c r="AQ33" s="663"/>
      <c r="AR33" s="663"/>
      <c r="AS33" s="663"/>
      <c r="AT33" s="666"/>
      <c r="AU33" s="213"/>
      <c r="AV33" s="213"/>
      <c r="AW33" s="213"/>
      <c r="AX33" s="633" t="s">
        <v>322</v>
      </c>
      <c r="AY33" s="634"/>
      <c r="AZ33" s="634"/>
      <c r="BA33" s="634"/>
      <c r="BB33" s="634"/>
      <c r="BC33" s="634"/>
      <c r="BD33" s="634"/>
      <c r="BE33" s="634"/>
      <c r="BF33" s="635"/>
      <c r="BG33" s="668">
        <v>98.8</v>
      </c>
      <c r="BH33" s="669"/>
      <c r="BI33" s="669"/>
      <c r="BJ33" s="669"/>
      <c r="BK33" s="669"/>
      <c r="BL33" s="669"/>
      <c r="BM33" s="670">
        <v>96.4</v>
      </c>
      <c r="BN33" s="669"/>
      <c r="BO33" s="669"/>
      <c r="BP33" s="669"/>
      <c r="BQ33" s="671"/>
      <c r="BR33" s="668">
        <v>98.8</v>
      </c>
      <c r="BS33" s="669"/>
      <c r="BT33" s="669"/>
      <c r="BU33" s="669"/>
      <c r="BV33" s="669"/>
      <c r="BW33" s="669"/>
      <c r="BX33" s="670">
        <v>96.1</v>
      </c>
      <c r="BY33" s="669"/>
      <c r="BZ33" s="669"/>
      <c r="CA33" s="669"/>
      <c r="CB33" s="671"/>
      <c r="CD33" s="607" t="s">
        <v>323</v>
      </c>
      <c r="CE33" s="608"/>
      <c r="CF33" s="608"/>
      <c r="CG33" s="608"/>
      <c r="CH33" s="608"/>
      <c r="CI33" s="608"/>
      <c r="CJ33" s="608"/>
      <c r="CK33" s="608"/>
      <c r="CL33" s="608"/>
      <c r="CM33" s="608"/>
      <c r="CN33" s="608"/>
      <c r="CO33" s="608"/>
      <c r="CP33" s="608"/>
      <c r="CQ33" s="609"/>
      <c r="CR33" s="610">
        <v>2817387</v>
      </c>
      <c r="CS33" s="631"/>
      <c r="CT33" s="631"/>
      <c r="CU33" s="631"/>
      <c r="CV33" s="631"/>
      <c r="CW33" s="631"/>
      <c r="CX33" s="631"/>
      <c r="CY33" s="632"/>
      <c r="CZ33" s="615">
        <v>40</v>
      </c>
      <c r="DA33" s="643"/>
      <c r="DB33" s="643"/>
      <c r="DC33" s="645"/>
      <c r="DD33" s="619">
        <v>1908988</v>
      </c>
      <c r="DE33" s="631"/>
      <c r="DF33" s="631"/>
      <c r="DG33" s="631"/>
      <c r="DH33" s="631"/>
      <c r="DI33" s="631"/>
      <c r="DJ33" s="631"/>
      <c r="DK33" s="632"/>
      <c r="DL33" s="619">
        <v>1155180</v>
      </c>
      <c r="DM33" s="631"/>
      <c r="DN33" s="631"/>
      <c r="DO33" s="631"/>
      <c r="DP33" s="631"/>
      <c r="DQ33" s="631"/>
      <c r="DR33" s="631"/>
      <c r="DS33" s="631"/>
      <c r="DT33" s="631"/>
      <c r="DU33" s="631"/>
      <c r="DV33" s="632"/>
      <c r="DW33" s="615">
        <v>30.4</v>
      </c>
      <c r="DX33" s="643"/>
      <c r="DY33" s="643"/>
      <c r="DZ33" s="643"/>
      <c r="EA33" s="643"/>
      <c r="EB33" s="643"/>
      <c r="EC33" s="644"/>
    </row>
    <row r="34" spans="2:133" ht="11.25" customHeight="1" x14ac:dyDescent="0.15">
      <c r="B34" s="607" t="s">
        <v>324</v>
      </c>
      <c r="C34" s="608"/>
      <c r="D34" s="608"/>
      <c r="E34" s="608"/>
      <c r="F34" s="608"/>
      <c r="G34" s="608"/>
      <c r="H34" s="608"/>
      <c r="I34" s="608"/>
      <c r="J34" s="608"/>
      <c r="K34" s="608"/>
      <c r="L34" s="608"/>
      <c r="M34" s="608"/>
      <c r="N34" s="608"/>
      <c r="O34" s="608"/>
      <c r="P34" s="608"/>
      <c r="Q34" s="609"/>
      <c r="R34" s="610">
        <v>112602</v>
      </c>
      <c r="S34" s="611"/>
      <c r="T34" s="611"/>
      <c r="U34" s="611"/>
      <c r="V34" s="611"/>
      <c r="W34" s="611"/>
      <c r="X34" s="611"/>
      <c r="Y34" s="612"/>
      <c r="Z34" s="613">
        <v>1.5</v>
      </c>
      <c r="AA34" s="613"/>
      <c r="AB34" s="613"/>
      <c r="AC34" s="613"/>
      <c r="AD34" s="614" t="s">
        <v>229</v>
      </c>
      <c r="AE34" s="614"/>
      <c r="AF34" s="614"/>
      <c r="AG34" s="614"/>
      <c r="AH34" s="614"/>
      <c r="AI34" s="614"/>
      <c r="AJ34" s="614"/>
      <c r="AK34" s="614"/>
      <c r="AL34" s="615" t="s">
        <v>241</v>
      </c>
      <c r="AM34" s="616"/>
      <c r="AN34" s="616"/>
      <c r="AO34" s="617"/>
      <c r="AP34" s="216"/>
      <c r="AQ34" s="217"/>
      <c r="AS34" s="212"/>
      <c r="AT34" s="212"/>
      <c r="AU34" s="212"/>
      <c r="AV34" s="212"/>
      <c r="AW34" s="212"/>
      <c r="AX34" s="212"/>
      <c r="AY34" s="212"/>
      <c r="AZ34" s="212"/>
      <c r="BA34" s="212"/>
      <c r="BB34" s="212"/>
      <c r="BC34" s="212"/>
      <c r="BD34" s="212"/>
      <c r="BE34" s="212"/>
      <c r="BF34" s="212"/>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07" t="s">
        <v>325</v>
      </c>
      <c r="CE34" s="608"/>
      <c r="CF34" s="608"/>
      <c r="CG34" s="608"/>
      <c r="CH34" s="608"/>
      <c r="CI34" s="608"/>
      <c r="CJ34" s="608"/>
      <c r="CK34" s="608"/>
      <c r="CL34" s="608"/>
      <c r="CM34" s="608"/>
      <c r="CN34" s="608"/>
      <c r="CO34" s="608"/>
      <c r="CP34" s="608"/>
      <c r="CQ34" s="609"/>
      <c r="CR34" s="610">
        <v>1097544</v>
      </c>
      <c r="CS34" s="611"/>
      <c r="CT34" s="611"/>
      <c r="CU34" s="611"/>
      <c r="CV34" s="611"/>
      <c r="CW34" s="611"/>
      <c r="CX34" s="611"/>
      <c r="CY34" s="612"/>
      <c r="CZ34" s="615">
        <v>15.6</v>
      </c>
      <c r="DA34" s="643"/>
      <c r="DB34" s="643"/>
      <c r="DC34" s="645"/>
      <c r="DD34" s="619">
        <v>702383</v>
      </c>
      <c r="DE34" s="611"/>
      <c r="DF34" s="611"/>
      <c r="DG34" s="611"/>
      <c r="DH34" s="611"/>
      <c r="DI34" s="611"/>
      <c r="DJ34" s="611"/>
      <c r="DK34" s="612"/>
      <c r="DL34" s="619">
        <v>347383</v>
      </c>
      <c r="DM34" s="611"/>
      <c r="DN34" s="611"/>
      <c r="DO34" s="611"/>
      <c r="DP34" s="611"/>
      <c r="DQ34" s="611"/>
      <c r="DR34" s="611"/>
      <c r="DS34" s="611"/>
      <c r="DT34" s="611"/>
      <c r="DU34" s="611"/>
      <c r="DV34" s="612"/>
      <c r="DW34" s="615">
        <v>9.1</v>
      </c>
      <c r="DX34" s="643"/>
      <c r="DY34" s="643"/>
      <c r="DZ34" s="643"/>
      <c r="EA34" s="643"/>
      <c r="EB34" s="643"/>
      <c r="EC34" s="644"/>
    </row>
    <row r="35" spans="2:133" ht="11.25" customHeight="1" x14ac:dyDescent="0.15">
      <c r="B35" s="607" t="s">
        <v>326</v>
      </c>
      <c r="C35" s="608"/>
      <c r="D35" s="608"/>
      <c r="E35" s="608"/>
      <c r="F35" s="608"/>
      <c r="G35" s="608"/>
      <c r="H35" s="608"/>
      <c r="I35" s="608"/>
      <c r="J35" s="608"/>
      <c r="K35" s="608"/>
      <c r="L35" s="608"/>
      <c r="M35" s="608"/>
      <c r="N35" s="608"/>
      <c r="O35" s="608"/>
      <c r="P35" s="608"/>
      <c r="Q35" s="609"/>
      <c r="R35" s="610">
        <v>568644</v>
      </c>
      <c r="S35" s="611"/>
      <c r="T35" s="611"/>
      <c r="U35" s="611"/>
      <c r="V35" s="611"/>
      <c r="W35" s="611"/>
      <c r="X35" s="611"/>
      <c r="Y35" s="612"/>
      <c r="Z35" s="613">
        <v>7.6</v>
      </c>
      <c r="AA35" s="613"/>
      <c r="AB35" s="613"/>
      <c r="AC35" s="613"/>
      <c r="AD35" s="614" t="s">
        <v>229</v>
      </c>
      <c r="AE35" s="614"/>
      <c r="AF35" s="614"/>
      <c r="AG35" s="614"/>
      <c r="AH35" s="614"/>
      <c r="AI35" s="614"/>
      <c r="AJ35" s="614"/>
      <c r="AK35" s="614"/>
      <c r="AL35" s="615" t="s">
        <v>241</v>
      </c>
      <c r="AM35" s="616"/>
      <c r="AN35" s="616"/>
      <c r="AO35" s="617"/>
      <c r="AP35" s="218"/>
      <c r="AQ35" s="592" t="s">
        <v>327</v>
      </c>
      <c r="AR35" s="593"/>
      <c r="AS35" s="593"/>
      <c r="AT35" s="593"/>
      <c r="AU35" s="593"/>
      <c r="AV35" s="593"/>
      <c r="AW35" s="593"/>
      <c r="AX35" s="593"/>
      <c r="AY35" s="593"/>
      <c r="AZ35" s="593"/>
      <c r="BA35" s="593"/>
      <c r="BB35" s="593"/>
      <c r="BC35" s="593"/>
      <c r="BD35" s="593"/>
      <c r="BE35" s="593"/>
      <c r="BF35" s="594"/>
      <c r="BG35" s="592" t="s">
        <v>328</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329</v>
      </c>
      <c r="CE35" s="608"/>
      <c r="CF35" s="608"/>
      <c r="CG35" s="608"/>
      <c r="CH35" s="608"/>
      <c r="CI35" s="608"/>
      <c r="CJ35" s="608"/>
      <c r="CK35" s="608"/>
      <c r="CL35" s="608"/>
      <c r="CM35" s="608"/>
      <c r="CN35" s="608"/>
      <c r="CO35" s="608"/>
      <c r="CP35" s="608"/>
      <c r="CQ35" s="609"/>
      <c r="CR35" s="610">
        <v>72431</v>
      </c>
      <c r="CS35" s="631"/>
      <c r="CT35" s="631"/>
      <c r="CU35" s="631"/>
      <c r="CV35" s="631"/>
      <c r="CW35" s="631"/>
      <c r="CX35" s="631"/>
      <c r="CY35" s="632"/>
      <c r="CZ35" s="615">
        <v>1</v>
      </c>
      <c r="DA35" s="643"/>
      <c r="DB35" s="643"/>
      <c r="DC35" s="645"/>
      <c r="DD35" s="619">
        <v>4513</v>
      </c>
      <c r="DE35" s="631"/>
      <c r="DF35" s="631"/>
      <c r="DG35" s="631"/>
      <c r="DH35" s="631"/>
      <c r="DI35" s="631"/>
      <c r="DJ35" s="631"/>
      <c r="DK35" s="632"/>
      <c r="DL35" s="619">
        <v>4461</v>
      </c>
      <c r="DM35" s="631"/>
      <c r="DN35" s="631"/>
      <c r="DO35" s="631"/>
      <c r="DP35" s="631"/>
      <c r="DQ35" s="631"/>
      <c r="DR35" s="631"/>
      <c r="DS35" s="631"/>
      <c r="DT35" s="631"/>
      <c r="DU35" s="631"/>
      <c r="DV35" s="632"/>
      <c r="DW35" s="615">
        <v>0.1</v>
      </c>
      <c r="DX35" s="643"/>
      <c r="DY35" s="643"/>
      <c r="DZ35" s="643"/>
      <c r="EA35" s="643"/>
      <c r="EB35" s="643"/>
      <c r="EC35" s="644"/>
    </row>
    <row r="36" spans="2:133" ht="11.25" customHeight="1" x14ac:dyDescent="0.15">
      <c r="B36" s="607" t="s">
        <v>330</v>
      </c>
      <c r="C36" s="608"/>
      <c r="D36" s="608"/>
      <c r="E36" s="608"/>
      <c r="F36" s="608"/>
      <c r="G36" s="608"/>
      <c r="H36" s="608"/>
      <c r="I36" s="608"/>
      <c r="J36" s="608"/>
      <c r="K36" s="608"/>
      <c r="L36" s="608"/>
      <c r="M36" s="608"/>
      <c r="N36" s="608"/>
      <c r="O36" s="608"/>
      <c r="P36" s="608"/>
      <c r="Q36" s="609"/>
      <c r="R36" s="610">
        <v>277934</v>
      </c>
      <c r="S36" s="611"/>
      <c r="T36" s="611"/>
      <c r="U36" s="611"/>
      <c r="V36" s="611"/>
      <c r="W36" s="611"/>
      <c r="X36" s="611"/>
      <c r="Y36" s="612"/>
      <c r="Z36" s="613">
        <v>3.7</v>
      </c>
      <c r="AA36" s="613"/>
      <c r="AB36" s="613"/>
      <c r="AC36" s="613"/>
      <c r="AD36" s="614" t="s">
        <v>241</v>
      </c>
      <c r="AE36" s="614"/>
      <c r="AF36" s="614"/>
      <c r="AG36" s="614"/>
      <c r="AH36" s="614"/>
      <c r="AI36" s="614"/>
      <c r="AJ36" s="614"/>
      <c r="AK36" s="614"/>
      <c r="AL36" s="615" t="s">
        <v>229</v>
      </c>
      <c r="AM36" s="616"/>
      <c r="AN36" s="616"/>
      <c r="AO36" s="617"/>
      <c r="AP36" s="218"/>
      <c r="AQ36" s="676" t="s">
        <v>331</v>
      </c>
      <c r="AR36" s="677"/>
      <c r="AS36" s="677"/>
      <c r="AT36" s="677"/>
      <c r="AU36" s="677"/>
      <c r="AV36" s="677"/>
      <c r="AW36" s="677"/>
      <c r="AX36" s="677"/>
      <c r="AY36" s="678"/>
      <c r="AZ36" s="599">
        <v>613401</v>
      </c>
      <c r="BA36" s="600"/>
      <c r="BB36" s="600"/>
      <c r="BC36" s="600"/>
      <c r="BD36" s="600"/>
      <c r="BE36" s="600"/>
      <c r="BF36" s="672"/>
      <c r="BG36" s="596" t="s">
        <v>332</v>
      </c>
      <c r="BH36" s="597"/>
      <c r="BI36" s="597"/>
      <c r="BJ36" s="597"/>
      <c r="BK36" s="597"/>
      <c r="BL36" s="597"/>
      <c r="BM36" s="597"/>
      <c r="BN36" s="597"/>
      <c r="BO36" s="597"/>
      <c r="BP36" s="597"/>
      <c r="BQ36" s="597"/>
      <c r="BR36" s="597"/>
      <c r="BS36" s="597"/>
      <c r="BT36" s="597"/>
      <c r="BU36" s="598"/>
      <c r="BV36" s="599" t="s">
        <v>229</v>
      </c>
      <c r="BW36" s="600"/>
      <c r="BX36" s="600"/>
      <c r="BY36" s="600"/>
      <c r="BZ36" s="600"/>
      <c r="CA36" s="600"/>
      <c r="CB36" s="672"/>
      <c r="CD36" s="607" t="s">
        <v>333</v>
      </c>
      <c r="CE36" s="608"/>
      <c r="CF36" s="608"/>
      <c r="CG36" s="608"/>
      <c r="CH36" s="608"/>
      <c r="CI36" s="608"/>
      <c r="CJ36" s="608"/>
      <c r="CK36" s="608"/>
      <c r="CL36" s="608"/>
      <c r="CM36" s="608"/>
      <c r="CN36" s="608"/>
      <c r="CO36" s="608"/>
      <c r="CP36" s="608"/>
      <c r="CQ36" s="609"/>
      <c r="CR36" s="610">
        <v>852668</v>
      </c>
      <c r="CS36" s="611"/>
      <c r="CT36" s="611"/>
      <c r="CU36" s="611"/>
      <c r="CV36" s="611"/>
      <c r="CW36" s="611"/>
      <c r="CX36" s="611"/>
      <c r="CY36" s="612"/>
      <c r="CZ36" s="615">
        <v>12.1</v>
      </c>
      <c r="DA36" s="643"/>
      <c r="DB36" s="643"/>
      <c r="DC36" s="645"/>
      <c r="DD36" s="619">
        <v>631964</v>
      </c>
      <c r="DE36" s="611"/>
      <c r="DF36" s="611"/>
      <c r="DG36" s="611"/>
      <c r="DH36" s="611"/>
      <c r="DI36" s="611"/>
      <c r="DJ36" s="611"/>
      <c r="DK36" s="612"/>
      <c r="DL36" s="619">
        <v>392861</v>
      </c>
      <c r="DM36" s="611"/>
      <c r="DN36" s="611"/>
      <c r="DO36" s="611"/>
      <c r="DP36" s="611"/>
      <c r="DQ36" s="611"/>
      <c r="DR36" s="611"/>
      <c r="DS36" s="611"/>
      <c r="DT36" s="611"/>
      <c r="DU36" s="611"/>
      <c r="DV36" s="612"/>
      <c r="DW36" s="615">
        <v>10.3</v>
      </c>
      <c r="DX36" s="643"/>
      <c r="DY36" s="643"/>
      <c r="DZ36" s="643"/>
      <c r="EA36" s="643"/>
      <c r="EB36" s="643"/>
      <c r="EC36" s="644"/>
    </row>
    <row r="37" spans="2:133" ht="11.25" customHeight="1" x14ac:dyDescent="0.15">
      <c r="B37" s="607" t="s">
        <v>334</v>
      </c>
      <c r="C37" s="608"/>
      <c r="D37" s="608"/>
      <c r="E37" s="608"/>
      <c r="F37" s="608"/>
      <c r="G37" s="608"/>
      <c r="H37" s="608"/>
      <c r="I37" s="608"/>
      <c r="J37" s="608"/>
      <c r="K37" s="608"/>
      <c r="L37" s="608"/>
      <c r="M37" s="608"/>
      <c r="N37" s="608"/>
      <c r="O37" s="608"/>
      <c r="P37" s="608"/>
      <c r="Q37" s="609"/>
      <c r="R37" s="610">
        <v>61019</v>
      </c>
      <c r="S37" s="611"/>
      <c r="T37" s="611"/>
      <c r="U37" s="611"/>
      <c r="V37" s="611"/>
      <c r="W37" s="611"/>
      <c r="X37" s="611"/>
      <c r="Y37" s="612"/>
      <c r="Z37" s="613">
        <v>0.8</v>
      </c>
      <c r="AA37" s="613"/>
      <c r="AB37" s="613"/>
      <c r="AC37" s="613"/>
      <c r="AD37" s="614">
        <v>5142</v>
      </c>
      <c r="AE37" s="614"/>
      <c r="AF37" s="614"/>
      <c r="AG37" s="614"/>
      <c r="AH37" s="614"/>
      <c r="AI37" s="614"/>
      <c r="AJ37" s="614"/>
      <c r="AK37" s="614"/>
      <c r="AL37" s="615">
        <v>0.1</v>
      </c>
      <c r="AM37" s="616"/>
      <c r="AN37" s="616"/>
      <c r="AO37" s="617"/>
      <c r="AQ37" s="673" t="s">
        <v>335</v>
      </c>
      <c r="AR37" s="674"/>
      <c r="AS37" s="674"/>
      <c r="AT37" s="674"/>
      <c r="AU37" s="674"/>
      <c r="AV37" s="674"/>
      <c r="AW37" s="674"/>
      <c r="AX37" s="674"/>
      <c r="AY37" s="675"/>
      <c r="AZ37" s="610">
        <v>46593</v>
      </c>
      <c r="BA37" s="611"/>
      <c r="BB37" s="611"/>
      <c r="BC37" s="611"/>
      <c r="BD37" s="631"/>
      <c r="BE37" s="631"/>
      <c r="BF37" s="656"/>
      <c r="BG37" s="607" t="s">
        <v>336</v>
      </c>
      <c r="BH37" s="608"/>
      <c r="BI37" s="608"/>
      <c r="BJ37" s="608"/>
      <c r="BK37" s="608"/>
      <c r="BL37" s="608"/>
      <c r="BM37" s="608"/>
      <c r="BN37" s="608"/>
      <c r="BO37" s="608"/>
      <c r="BP37" s="608"/>
      <c r="BQ37" s="608"/>
      <c r="BR37" s="608"/>
      <c r="BS37" s="608"/>
      <c r="BT37" s="608"/>
      <c r="BU37" s="609"/>
      <c r="BV37" s="610">
        <v>-58132</v>
      </c>
      <c r="BW37" s="611"/>
      <c r="BX37" s="611"/>
      <c r="BY37" s="611"/>
      <c r="BZ37" s="611"/>
      <c r="CA37" s="611"/>
      <c r="CB37" s="620"/>
      <c r="CD37" s="607" t="s">
        <v>337</v>
      </c>
      <c r="CE37" s="608"/>
      <c r="CF37" s="608"/>
      <c r="CG37" s="608"/>
      <c r="CH37" s="608"/>
      <c r="CI37" s="608"/>
      <c r="CJ37" s="608"/>
      <c r="CK37" s="608"/>
      <c r="CL37" s="608"/>
      <c r="CM37" s="608"/>
      <c r="CN37" s="608"/>
      <c r="CO37" s="608"/>
      <c r="CP37" s="608"/>
      <c r="CQ37" s="609"/>
      <c r="CR37" s="610">
        <v>272004</v>
      </c>
      <c r="CS37" s="631"/>
      <c r="CT37" s="631"/>
      <c r="CU37" s="631"/>
      <c r="CV37" s="631"/>
      <c r="CW37" s="631"/>
      <c r="CX37" s="631"/>
      <c r="CY37" s="632"/>
      <c r="CZ37" s="615">
        <v>3.9</v>
      </c>
      <c r="DA37" s="643"/>
      <c r="DB37" s="643"/>
      <c r="DC37" s="645"/>
      <c r="DD37" s="619">
        <v>268604</v>
      </c>
      <c r="DE37" s="631"/>
      <c r="DF37" s="631"/>
      <c r="DG37" s="631"/>
      <c r="DH37" s="631"/>
      <c r="DI37" s="631"/>
      <c r="DJ37" s="631"/>
      <c r="DK37" s="632"/>
      <c r="DL37" s="619">
        <v>259410</v>
      </c>
      <c r="DM37" s="631"/>
      <c r="DN37" s="631"/>
      <c r="DO37" s="631"/>
      <c r="DP37" s="631"/>
      <c r="DQ37" s="631"/>
      <c r="DR37" s="631"/>
      <c r="DS37" s="631"/>
      <c r="DT37" s="631"/>
      <c r="DU37" s="631"/>
      <c r="DV37" s="632"/>
      <c r="DW37" s="615">
        <v>6.8</v>
      </c>
      <c r="DX37" s="643"/>
      <c r="DY37" s="643"/>
      <c r="DZ37" s="643"/>
      <c r="EA37" s="643"/>
      <c r="EB37" s="643"/>
      <c r="EC37" s="644"/>
    </row>
    <row r="38" spans="2:133" ht="11.25" customHeight="1" x14ac:dyDescent="0.15">
      <c r="B38" s="607" t="s">
        <v>338</v>
      </c>
      <c r="C38" s="608"/>
      <c r="D38" s="608"/>
      <c r="E38" s="608"/>
      <c r="F38" s="608"/>
      <c r="G38" s="608"/>
      <c r="H38" s="608"/>
      <c r="I38" s="608"/>
      <c r="J38" s="608"/>
      <c r="K38" s="608"/>
      <c r="L38" s="608"/>
      <c r="M38" s="608"/>
      <c r="N38" s="608"/>
      <c r="O38" s="608"/>
      <c r="P38" s="608"/>
      <c r="Q38" s="609"/>
      <c r="R38" s="610">
        <v>1016765</v>
      </c>
      <c r="S38" s="611"/>
      <c r="T38" s="611"/>
      <c r="U38" s="611"/>
      <c r="V38" s="611"/>
      <c r="W38" s="611"/>
      <c r="X38" s="611"/>
      <c r="Y38" s="612"/>
      <c r="Z38" s="613">
        <v>13.6</v>
      </c>
      <c r="AA38" s="613"/>
      <c r="AB38" s="613"/>
      <c r="AC38" s="613"/>
      <c r="AD38" s="614" t="s">
        <v>229</v>
      </c>
      <c r="AE38" s="614"/>
      <c r="AF38" s="614"/>
      <c r="AG38" s="614"/>
      <c r="AH38" s="614"/>
      <c r="AI38" s="614"/>
      <c r="AJ38" s="614"/>
      <c r="AK38" s="614"/>
      <c r="AL38" s="615" t="s">
        <v>241</v>
      </c>
      <c r="AM38" s="616"/>
      <c r="AN38" s="616"/>
      <c r="AO38" s="617"/>
      <c r="AQ38" s="673" t="s">
        <v>339</v>
      </c>
      <c r="AR38" s="674"/>
      <c r="AS38" s="674"/>
      <c r="AT38" s="674"/>
      <c r="AU38" s="674"/>
      <c r="AV38" s="674"/>
      <c r="AW38" s="674"/>
      <c r="AX38" s="674"/>
      <c r="AY38" s="675"/>
      <c r="AZ38" s="610">
        <v>18769</v>
      </c>
      <c r="BA38" s="611"/>
      <c r="BB38" s="611"/>
      <c r="BC38" s="611"/>
      <c r="BD38" s="631"/>
      <c r="BE38" s="631"/>
      <c r="BF38" s="656"/>
      <c r="BG38" s="607" t="s">
        <v>340</v>
      </c>
      <c r="BH38" s="608"/>
      <c r="BI38" s="608"/>
      <c r="BJ38" s="608"/>
      <c r="BK38" s="608"/>
      <c r="BL38" s="608"/>
      <c r="BM38" s="608"/>
      <c r="BN38" s="608"/>
      <c r="BO38" s="608"/>
      <c r="BP38" s="608"/>
      <c r="BQ38" s="608"/>
      <c r="BR38" s="608"/>
      <c r="BS38" s="608"/>
      <c r="BT38" s="608"/>
      <c r="BU38" s="609"/>
      <c r="BV38" s="610">
        <v>1135</v>
      </c>
      <c r="BW38" s="611"/>
      <c r="BX38" s="611"/>
      <c r="BY38" s="611"/>
      <c r="BZ38" s="611"/>
      <c r="CA38" s="611"/>
      <c r="CB38" s="620"/>
      <c r="CD38" s="607" t="s">
        <v>341</v>
      </c>
      <c r="CE38" s="608"/>
      <c r="CF38" s="608"/>
      <c r="CG38" s="608"/>
      <c r="CH38" s="608"/>
      <c r="CI38" s="608"/>
      <c r="CJ38" s="608"/>
      <c r="CK38" s="608"/>
      <c r="CL38" s="608"/>
      <c r="CM38" s="608"/>
      <c r="CN38" s="608"/>
      <c r="CO38" s="608"/>
      <c r="CP38" s="608"/>
      <c r="CQ38" s="609"/>
      <c r="CR38" s="610">
        <v>566808</v>
      </c>
      <c r="CS38" s="611"/>
      <c r="CT38" s="611"/>
      <c r="CU38" s="611"/>
      <c r="CV38" s="611"/>
      <c r="CW38" s="611"/>
      <c r="CX38" s="611"/>
      <c r="CY38" s="612"/>
      <c r="CZ38" s="615">
        <v>8</v>
      </c>
      <c r="DA38" s="643"/>
      <c r="DB38" s="643"/>
      <c r="DC38" s="645"/>
      <c r="DD38" s="619">
        <v>471885</v>
      </c>
      <c r="DE38" s="611"/>
      <c r="DF38" s="611"/>
      <c r="DG38" s="611"/>
      <c r="DH38" s="611"/>
      <c r="DI38" s="611"/>
      <c r="DJ38" s="611"/>
      <c r="DK38" s="612"/>
      <c r="DL38" s="619">
        <v>410475</v>
      </c>
      <c r="DM38" s="611"/>
      <c r="DN38" s="611"/>
      <c r="DO38" s="611"/>
      <c r="DP38" s="611"/>
      <c r="DQ38" s="611"/>
      <c r="DR38" s="611"/>
      <c r="DS38" s="611"/>
      <c r="DT38" s="611"/>
      <c r="DU38" s="611"/>
      <c r="DV38" s="612"/>
      <c r="DW38" s="615">
        <v>10.8</v>
      </c>
      <c r="DX38" s="643"/>
      <c r="DY38" s="643"/>
      <c r="DZ38" s="643"/>
      <c r="EA38" s="643"/>
      <c r="EB38" s="643"/>
      <c r="EC38" s="644"/>
    </row>
    <row r="39" spans="2:133" ht="11.25" customHeight="1" x14ac:dyDescent="0.15">
      <c r="B39" s="607" t="s">
        <v>342</v>
      </c>
      <c r="C39" s="608"/>
      <c r="D39" s="608"/>
      <c r="E39" s="608"/>
      <c r="F39" s="608"/>
      <c r="G39" s="608"/>
      <c r="H39" s="608"/>
      <c r="I39" s="608"/>
      <c r="J39" s="608"/>
      <c r="K39" s="608"/>
      <c r="L39" s="608"/>
      <c r="M39" s="608"/>
      <c r="N39" s="608"/>
      <c r="O39" s="608"/>
      <c r="P39" s="608"/>
      <c r="Q39" s="609"/>
      <c r="R39" s="610" t="s">
        <v>229</v>
      </c>
      <c r="S39" s="611"/>
      <c r="T39" s="611"/>
      <c r="U39" s="611"/>
      <c r="V39" s="611"/>
      <c r="W39" s="611"/>
      <c r="X39" s="611"/>
      <c r="Y39" s="612"/>
      <c r="Z39" s="613" t="s">
        <v>229</v>
      </c>
      <c r="AA39" s="613"/>
      <c r="AB39" s="613"/>
      <c r="AC39" s="613"/>
      <c r="AD39" s="614" t="s">
        <v>229</v>
      </c>
      <c r="AE39" s="614"/>
      <c r="AF39" s="614"/>
      <c r="AG39" s="614"/>
      <c r="AH39" s="614"/>
      <c r="AI39" s="614"/>
      <c r="AJ39" s="614"/>
      <c r="AK39" s="614"/>
      <c r="AL39" s="615" t="s">
        <v>229</v>
      </c>
      <c r="AM39" s="616"/>
      <c r="AN39" s="616"/>
      <c r="AO39" s="617"/>
      <c r="AQ39" s="673" t="s">
        <v>343</v>
      </c>
      <c r="AR39" s="674"/>
      <c r="AS39" s="674"/>
      <c r="AT39" s="674"/>
      <c r="AU39" s="674"/>
      <c r="AV39" s="674"/>
      <c r="AW39" s="674"/>
      <c r="AX39" s="674"/>
      <c r="AY39" s="675"/>
      <c r="AZ39" s="610">
        <v>2718</v>
      </c>
      <c r="BA39" s="611"/>
      <c r="BB39" s="611"/>
      <c r="BC39" s="611"/>
      <c r="BD39" s="631"/>
      <c r="BE39" s="631"/>
      <c r="BF39" s="656"/>
      <c r="BG39" s="607" t="s">
        <v>344</v>
      </c>
      <c r="BH39" s="608"/>
      <c r="BI39" s="608"/>
      <c r="BJ39" s="608"/>
      <c r="BK39" s="608"/>
      <c r="BL39" s="608"/>
      <c r="BM39" s="608"/>
      <c r="BN39" s="608"/>
      <c r="BO39" s="608"/>
      <c r="BP39" s="608"/>
      <c r="BQ39" s="608"/>
      <c r="BR39" s="608"/>
      <c r="BS39" s="608"/>
      <c r="BT39" s="608"/>
      <c r="BU39" s="609"/>
      <c r="BV39" s="610">
        <v>1657</v>
      </c>
      <c r="BW39" s="611"/>
      <c r="BX39" s="611"/>
      <c r="BY39" s="611"/>
      <c r="BZ39" s="611"/>
      <c r="CA39" s="611"/>
      <c r="CB39" s="620"/>
      <c r="CD39" s="607" t="s">
        <v>345</v>
      </c>
      <c r="CE39" s="608"/>
      <c r="CF39" s="608"/>
      <c r="CG39" s="608"/>
      <c r="CH39" s="608"/>
      <c r="CI39" s="608"/>
      <c r="CJ39" s="608"/>
      <c r="CK39" s="608"/>
      <c r="CL39" s="608"/>
      <c r="CM39" s="608"/>
      <c r="CN39" s="608"/>
      <c r="CO39" s="608"/>
      <c r="CP39" s="608"/>
      <c r="CQ39" s="609"/>
      <c r="CR39" s="610">
        <v>220936</v>
      </c>
      <c r="CS39" s="631"/>
      <c r="CT39" s="631"/>
      <c r="CU39" s="631"/>
      <c r="CV39" s="631"/>
      <c r="CW39" s="631"/>
      <c r="CX39" s="631"/>
      <c r="CY39" s="632"/>
      <c r="CZ39" s="615">
        <v>3.1</v>
      </c>
      <c r="DA39" s="643"/>
      <c r="DB39" s="643"/>
      <c r="DC39" s="645"/>
      <c r="DD39" s="619">
        <v>98243</v>
      </c>
      <c r="DE39" s="631"/>
      <c r="DF39" s="631"/>
      <c r="DG39" s="631"/>
      <c r="DH39" s="631"/>
      <c r="DI39" s="631"/>
      <c r="DJ39" s="631"/>
      <c r="DK39" s="632"/>
      <c r="DL39" s="619" t="s">
        <v>241</v>
      </c>
      <c r="DM39" s="631"/>
      <c r="DN39" s="631"/>
      <c r="DO39" s="631"/>
      <c r="DP39" s="631"/>
      <c r="DQ39" s="631"/>
      <c r="DR39" s="631"/>
      <c r="DS39" s="631"/>
      <c r="DT39" s="631"/>
      <c r="DU39" s="631"/>
      <c r="DV39" s="632"/>
      <c r="DW39" s="615" t="s">
        <v>241</v>
      </c>
      <c r="DX39" s="643"/>
      <c r="DY39" s="643"/>
      <c r="DZ39" s="643"/>
      <c r="EA39" s="643"/>
      <c r="EB39" s="643"/>
      <c r="EC39" s="644"/>
    </row>
    <row r="40" spans="2:133" ht="11.25" customHeight="1" x14ac:dyDescent="0.15">
      <c r="B40" s="607" t="s">
        <v>346</v>
      </c>
      <c r="C40" s="608"/>
      <c r="D40" s="608"/>
      <c r="E40" s="608"/>
      <c r="F40" s="608"/>
      <c r="G40" s="608"/>
      <c r="H40" s="608"/>
      <c r="I40" s="608"/>
      <c r="J40" s="608"/>
      <c r="K40" s="608"/>
      <c r="L40" s="608"/>
      <c r="M40" s="608"/>
      <c r="N40" s="608"/>
      <c r="O40" s="608"/>
      <c r="P40" s="608"/>
      <c r="Q40" s="609"/>
      <c r="R40" s="610">
        <v>31565</v>
      </c>
      <c r="S40" s="611"/>
      <c r="T40" s="611"/>
      <c r="U40" s="611"/>
      <c r="V40" s="611"/>
      <c r="W40" s="611"/>
      <c r="X40" s="611"/>
      <c r="Y40" s="612"/>
      <c r="Z40" s="613">
        <v>0.4</v>
      </c>
      <c r="AA40" s="613"/>
      <c r="AB40" s="613"/>
      <c r="AC40" s="613"/>
      <c r="AD40" s="614" t="s">
        <v>241</v>
      </c>
      <c r="AE40" s="614"/>
      <c r="AF40" s="614"/>
      <c r="AG40" s="614"/>
      <c r="AH40" s="614"/>
      <c r="AI40" s="614"/>
      <c r="AJ40" s="614"/>
      <c r="AK40" s="614"/>
      <c r="AL40" s="615" t="s">
        <v>241</v>
      </c>
      <c r="AM40" s="616"/>
      <c r="AN40" s="616"/>
      <c r="AO40" s="617"/>
      <c r="AQ40" s="673" t="s">
        <v>347</v>
      </c>
      <c r="AR40" s="674"/>
      <c r="AS40" s="674"/>
      <c r="AT40" s="674"/>
      <c r="AU40" s="674"/>
      <c r="AV40" s="674"/>
      <c r="AW40" s="674"/>
      <c r="AX40" s="674"/>
      <c r="AY40" s="675"/>
      <c r="AZ40" s="610" t="s">
        <v>229</v>
      </c>
      <c r="BA40" s="611"/>
      <c r="BB40" s="611"/>
      <c r="BC40" s="611"/>
      <c r="BD40" s="631"/>
      <c r="BE40" s="631"/>
      <c r="BF40" s="656"/>
      <c r="BG40" s="660" t="s">
        <v>348</v>
      </c>
      <c r="BH40" s="661"/>
      <c r="BI40" s="661"/>
      <c r="BJ40" s="661"/>
      <c r="BK40" s="661"/>
      <c r="BL40" s="214"/>
      <c r="BM40" s="608" t="s">
        <v>349</v>
      </c>
      <c r="BN40" s="608"/>
      <c r="BO40" s="608"/>
      <c r="BP40" s="608"/>
      <c r="BQ40" s="608"/>
      <c r="BR40" s="608"/>
      <c r="BS40" s="608"/>
      <c r="BT40" s="608"/>
      <c r="BU40" s="609"/>
      <c r="BV40" s="610">
        <v>86</v>
      </c>
      <c r="BW40" s="611"/>
      <c r="BX40" s="611"/>
      <c r="BY40" s="611"/>
      <c r="BZ40" s="611"/>
      <c r="CA40" s="611"/>
      <c r="CB40" s="620"/>
      <c r="CD40" s="607" t="s">
        <v>350</v>
      </c>
      <c r="CE40" s="608"/>
      <c r="CF40" s="608"/>
      <c r="CG40" s="608"/>
      <c r="CH40" s="608"/>
      <c r="CI40" s="608"/>
      <c r="CJ40" s="608"/>
      <c r="CK40" s="608"/>
      <c r="CL40" s="608"/>
      <c r="CM40" s="608"/>
      <c r="CN40" s="608"/>
      <c r="CO40" s="608"/>
      <c r="CP40" s="608"/>
      <c r="CQ40" s="609"/>
      <c r="CR40" s="610">
        <v>7000</v>
      </c>
      <c r="CS40" s="611"/>
      <c r="CT40" s="611"/>
      <c r="CU40" s="611"/>
      <c r="CV40" s="611"/>
      <c r="CW40" s="611"/>
      <c r="CX40" s="611"/>
      <c r="CY40" s="612"/>
      <c r="CZ40" s="615">
        <v>0.1</v>
      </c>
      <c r="DA40" s="643"/>
      <c r="DB40" s="643"/>
      <c r="DC40" s="645"/>
      <c r="DD40" s="619" t="s">
        <v>241</v>
      </c>
      <c r="DE40" s="611"/>
      <c r="DF40" s="611"/>
      <c r="DG40" s="611"/>
      <c r="DH40" s="611"/>
      <c r="DI40" s="611"/>
      <c r="DJ40" s="611"/>
      <c r="DK40" s="612"/>
      <c r="DL40" s="619" t="s">
        <v>229</v>
      </c>
      <c r="DM40" s="611"/>
      <c r="DN40" s="611"/>
      <c r="DO40" s="611"/>
      <c r="DP40" s="611"/>
      <c r="DQ40" s="611"/>
      <c r="DR40" s="611"/>
      <c r="DS40" s="611"/>
      <c r="DT40" s="611"/>
      <c r="DU40" s="611"/>
      <c r="DV40" s="612"/>
      <c r="DW40" s="615" t="s">
        <v>229</v>
      </c>
      <c r="DX40" s="643"/>
      <c r="DY40" s="643"/>
      <c r="DZ40" s="643"/>
      <c r="EA40" s="643"/>
      <c r="EB40" s="643"/>
      <c r="EC40" s="644"/>
    </row>
    <row r="41" spans="2:133" ht="11.25" customHeight="1" x14ac:dyDescent="0.15">
      <c r="B41" s="633" t="s">
        <v>351</v>
      </c>
      <c r="C41" s="634"/>
      <c r="D41" s="634"/>
      <c r="E41" s="634"/>
      <c r="F41" s="634"/>
      <c r="G41" s="634"/>
      <c r="H41" s="634"/>
      <c r="I41" s="634"/>
      <c r="J41" s="634"/>
      <c r="K41" s="634"/>
      <c r="L41" s="634"/>
      <c r="M41" s="634"/>
      <c r="N41" s="634"/>
      <c r="O41" s="634"/>
      <c r="P41" s="634"/>
      <c r="Q41" s="635"/>
      <c r="R41" s="682">
        <v>7490196</v>
      </c>
      <c r="S41" s="683"/>
      <c r="T41" s="683"/>
      <c r="U41" s="683"/>
      <c r="V41" s="683"/>
      <c r="W41" s="683"/>
      <c r="X41" s="683"/>
      <c r="Y41" s="687"/>
      <c r="Z41" s="688">
        <v>100</v>
      </c>
      <c r="AA41" s="688"/>
      <c r="AB41" s="688"/>
      <c r="AC41" s="688"/>
      <c r="AD41" s="689">
        <v>3768474</v>
      </c>
      <c r="AE41" s="689"/>
      <c r="AF41" s="689"/>
      <c r="AG41" s="689"/>
      <c r="AH41" s="689"/>
      <c r="AI41" s="689"/>
      <c r="AJ41" s="689"/>
      <c r="AK41" s="689"/>
      <c r="AL41" s="690">
        <v>100</v>
      </c>
      <c r="AM41" s="670"/>
      <c r="AN41" s="670"/>
      <c r="AO41" s="691"/>
      <c r="AQ41" s="673" t="s">
        <v>352</v>
      </c>
      <c r="AR41" s="674"/>
      <c r="AS41" s="674"/>
      <c r="AT41" s="674"/>
      <c r="AU41" s="674"/>
      <c r="AV41" s="674"/>
      <c r="AW41" s="674"/>
      <c r="AX41" s="674"/>
      <c r="AY41" s="675"/>
      <c r="AZ41" s="610">
        <v>136193</v>
      </c>
      <c r="BA41" s="611"/>
      <c r="BB41" s="611"/>
      <c r="BC41" s="611"/>
      <c r="BD41" s="631"/>
      <c r="BE41" s="631"/>
      <c r="BF41" s="656"/>
      <c r="BG41" s="660"/>
      <c r="BH41" s="661"/>
      <c r="BI41" s="661"/>
      <c r="BJ41" s="661"/>
      <c r="BK41" s="661"/>
      <c r="BL41" s="214"/>
      <c r="BM41" s="608" t="s">
        <v>353</v>
      </c>
      <c r="BN41" s="608"/>
      <c r="BO41" s="608"/>
      <c r="BP41" s="608"/>
      <c r="BQ41" s="608"/>
      <c r="BR41" s="608"/>
      <c r="BS41" s="608"/>
      <c r="BT41" s="608"/>
      <c r="BU41" s="609"/>
      <c r="BV41" s="610" t="s">
        <v>241</v>
      </c>
      <c r="BW41" s="611"/>
      <c r="BX41" s="611"/>
      <c r="BY41" s="611"/>
      <c r="BZ41" s="611"/>
      <c r="CA41" s="611"/>
      <c r="CB41" s="620"/>
      <c r="CD41" s="607" t="s">
        <v>354</v>
      </c>
      <c r="CE41" s="608"/>
      <c r="CF41" s="608"/>
      <c r="CG41" s="608"/>
      <c r="CH41" s="608"/>
      <c r="CI41" s="608"/>
      <c r="CJ41" s="608"/>
      <c r="CK41" s="608"/>
      <c r="CL41" s="608"/>
      <c r="CM41" s="608"/>
      <c r="CN41" s="608"/>
      <c r="CO41" s="608"/>
      <c r="CP41" s="608"/>
      <c r="CQ41" s="609"/>
      <c r="CR41" s="610" t="s">
        <v>241</v>
      </c>
      <c r="CS41" s="631"/>
      <c r="CT41" s="631"/>
      <c r="CU41" s="631"/>
      <c r="CV41" s="631"/>
      <c r="CW41" s="631"/>
      <c r="CX41" s="631"/>
      <c r="CY41" s="632"/>
      <c r="CZ41" s="615" t="s">
        <v>229</v>
      </c>
      <c r="DA41" s="643"/>
      <c r="DB41" s="643"/>
      <c r="DC41" s="645"/>
      <c r="DD41" s="619" t="s">
        <v>241</v>
      </c>
      <c r="DE41" s="631"/>
      <c r="DF41" s="631"/>
      <c r="DG41" s="631"/>
      <c r="DH41" s="631"/>
      <c r="DI41" s="631"/>
      <c r="DJ41" s="631"/>
      <c r="DK41" s="632"/>
      <c r="DL41" s="693"/>
      <c r="DM41" s="694"/>
      <c r="DN41" s="694"/>
      <c r="DO41" s="694"/>
      <c r="DP41" s="694"/>
      <c r="DQ41" s="694"/>
      <c r="DR41" s="694"/>
      <c r="DS41" s="694"/>
      <c r="DT41" s="694"/>
      <c r="DU41" s="694"/>
      <c r="DV41" s="695"/>
      <c r="DW41" s="684"/>
      <c r="DX41" s="685"/>
      <c r="DY41" s="685"/>
      <c r="DZ41" s="685"/>
      <c r="EA41" s="685"/>
      <c r="EB41" s="685"/>
      <c r="EC41" s="686"/>
    </row>
    <row r="42" spans="2:133" ht="11.25" customHeight="1" x14ac:dyDescent="0.15">
      <c r="AQ42" s="679" t="s">
        <v>355</v>
      </c>
      <c r="AR42" s="680"/>
      <c r="AS42" s="680"/>
      <c r="AT42" s="680"/>
      <c r="AU42" s="680"/>
      <c r="AV42" s="680"/>
      <c r="AW42" s="680"/>
      <c r="AX42" s="680"/>
      <c r="AY42" s="681"/>
      <c r="AZ42" s="682">
        <v>409128</v>
      </c>
      <c r="BA42" s="683"/>
      <c r="BB42" s="683"/>
      <c r="BC42" s="683"/>
      <c r="BD42" s="669"/>
      <c r="BE42" s="669"/>
      <c r="BF42" s="671"/>
      <c r="BG42" s="662"/>
      <c r="BH42" s="663"/>
      <c r="BI42" s="663"/>
      <c r="BJ42" s="663"/>
      <c r="BK42" s="663"/>
      <c r="BL42" s="215"/>
      <c r="BM42" s="634" t="s">
        <v>356</v>
      </c>
      <c r="BN42" s="634"/>
      <c r="BO42" s="634"/>
      <c r="BP42" s="634"/>
      <c r="BQ42" s="634"/>
      <c r="BR42" s="634"/>
      <c r="BS42" s="634"/>
      <c r="BT42" s="634"/>
      <c r="BU42" s="635"/>
      <c r="BV42" s="682">
        <v>444</v>
      </c>
      <c r="BW42" s="683"/>
      <c r="BX42" s="683"/>
      <c r="BY42" s="683"/>
      <c r="BZ42" s="683"/>
      <c r="CA42" s="683"/>
      <c r="CB42" s="692"/>
      <c r="CD42" s="607" t="s">
        <v>357</v>
      </c>
      <c r="CE42" s="608"/>
      <c r="CF42" s="608"/>
      <c r="CG42" s="608"/>
      <c r="CH42" s="608"/>
      <c r="CI42" s="608"/>
      <c r="CJ42" s="608"/>
      <c r="CK42" s="608"/>
      <c r="CL42" s="608"/>
      <c r="CM42" s="608"/>
      <c r="CN42" s="608"/>
      <c r="CO42" s="608"/>
      <c r="CP42" s="608"/>
      <c r="CQ42" s="609"/>
      <c r="CR42" s="610">
        <v>1395802</v>
      </c>
      <c r="CS42" s="631"/>
      <c r="CT42" s="631"/>
      <c r="CU42" s="631"/>
      <c r="CV42" s="631"/>
      <c r="CW42" s="631"/>
      <c r="CX42" s="631"/>
      <c r="CY42" s="632"/>
      <c r="CZ42" s="615">
        <v>19.8</v>
      </c>
      <c r="DA42" s="643"/>
      <c r="DB42" s="643"/>
      <c r="DC42" s="645"/>
      <c r="DD42" s="619">
        <v>360372</v>
      </c>
      <c r="DE42" s="631"/>
      <c r="DF42" s="631"/>
      <c r="DG42" s="631"/>
      <c r="DH42" s="631"/>
      <c r="DI42" s="631"/>
      <c r="DJ42" s="631"/>
      <c r="DK42" s="632"/>
      <c r="DL42" s="693"/>
      <c r="DM42" s="694"/>
      <c r="DN42" s="694"/>
      <c r="DO42" s="694"/>
      <c r="DP42" s="694"/>
      <c r="DQ42" s="694"/>
      <c r="DR42" s="694"/>
      <c r="DS42" s="694"/>
      <c r="DT42" s="694"/>
      <c r="DU42" s="694"/>
      <c r="DV42" s="695"/>
      <c r="DW42" s="684"/>
      <c r="DX42" s="685"/>
      <c r="DY42" s="685"/>
      <c r="DZ42" s="685"/>
      <c r="EA42" s="685"/>
      <c r="EB42" s="685"/>
      <c r="EC42" s="686"/>
    </row>
    <row r="43" spans="2:133" ht="11.25" customHeight="1" x14ac:dyDescent="0.15">
      <c r="B43" s="208" t="s">
        <v>358</v>
      </c>
      <c r="CD43" s="607" t="s">
        <v>359</v>
      </c>
      <c r="CE43" s="608"/>
      <c r="CF43" s="608"/>
      <c r="CG43" s="608"/>
      <c r="CH43" s="608"/>
      <c r="CI43" s="608"/>
      <c r="CJ43" s="608"/>
      <c r="CK43" s="608"/>
      <c r="CL43" s="608"/>
      <c r="CM43" s="608"/>
      <c r="CN43" s="608"/>
      <c r="CO43" s="608"/>
      <c r="CP43" s="608"/>
      <c r="CQ43" s="609"/>
      <c r="CR43" s="610">
        <v>40113</v>
      </c>
      <c r="CS43" s="631"/>
      <c r="CT43" s="631"/>
      <c r="CU43" s="631"/>
      <c r="CV43" s="631"/>
      <c r="CW43" s="631"/>
      <c r="CX43" s="631"/>
      <c r="CY43" s="632"/>
      <c r="CZ43" s="615">
        <v>0.6</v>
      </c>
      <c r="DA43" s="643"/>
      <c r="DB43" s="643"/>
      <c r="DC43" s="645"/>
      <c r="DD43" s="619">
        <v>32613</v>
      </c>
      <c r="DE43" s="631"/>
      <c r="DF43" s="631"/>
      <c r="DG43" s="631"/>
      <c r="DH43" s="631"/>
      <c r="DI43" s="631"/>
      <c r="DJ43" s="631"/>
      <c r="DK43" s="632"/>
      <c r="DL43" s="693"/>
      <c r="DM43" s="694"/>
      <c r="DN43" s="694"/>
      <c r="DO43" s="694"/>
      <c r="DP43" s="694"/>
      <c r="DQ43" s="694"/>
      <c r="DR43" s="694"/>
      <c r="DS43" s="694"/>
      <c r="DT43" s="694"/>
      <c r="DU43" s="694"/>
      <c r="DV43" s="695"/>
      <c r="DW43" s="684"/>
      <c r="DX43" s="685"/>
      <c r="DY43" s="685"/>
      <c r="DZ43" s="685"/>
      <c r="EA43" s="685"/>
      <c r="EB43" s="685"/>
      <c r="EC43" s="686"/>
    </row>
    <row r="44" spans="2:133" ht="11.25" customHeight="1" x14ac:dyDescent="0.15">
      <c r="B44" s="696" t="s">
        <v>360</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307</v>
      </c>
      <c r="CE44" s="649"/>
      <c r="CF44" s="607" t="s">
        <v>361</v>
      </c>
      <c r="CG44" s="608"/>
      <c r="CH44" s="608"/>
      <c r="CI44" s="608"/>
      <c r="CJ44" s="608"/>
      <c r="CK44" s="608"/>
      <c r="CL44" s="608"/>
      <c r="CM44" s="608"/>
      <c r="CN44" s="608"/>
      <c r="CO44" s="608"/>
      <c r="CP44" s="608"/>
      <c r="CQ44" s="609"/>
      <c r="CR44" s="610">
        <v>1216768</v>
      </c>
      <c r="CS44" s="611"/>
      <c r="CT44" s="611"/>
      <c r="CU44" s="611"/>
      <c r="CV44" s="611"/>
      <c r="CW44" s="611"/>
      <c r="CX44" s="611"/>
      <c r="CY44" s="612"/>
      <c r="CZ44" s="615">
        <v>17.3</v>
      </c>
      <c r="DA44" s="616"/>
      <c r="DB44" s="616"/>
      <c r="DC44" s="622"/>
      <c r="DD44" s="619">
        <v>240600</v>
      </c>
      <c r="DE44" s="611"/>
      <c r="DF44" s="611"/>
      <c r="DG44" s="611"/>
      <c r="DH44" s="611"/>
      <c r="DI44" s="611"/>
      <c r="DJ44" s="611"/>
      <c r="DK44" s="612"/>
      <c r="DL44" s="693"/>
      <c r="DM44" s="694"/>
      <c r="DN44" s="694"/>
      <c r="DO44" s="694"/>
      <c r="DP44" s="694"/>
      <c r="DQ44" s="694"/>
      <c r="DR44" s="694"/>
      <c r="DS44" s="694"/>
      <c r="DT44" s="694"/>
      <c r="DU44" s="694"/>
      <c r="DV44" s="695"/>
      <c r="DW44" s="684"/>
      <c r="DX44" s="685"/>
      <c r="DY44" s="685"/>
      <c r="DZ44" s="685"/>
      <c r="EA44" s="685"/>
      <c r="EB44" s="685"/>
      <c r="EC44" s="686"/>
    </row>
    <row r="45" spans="2:133" ht="11.25" customHeight="1" x14ac:dyDescent="0.15">
      <c r="B45" s="696" t="s">
        <v>362</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363</v>
      </c>
      <c r="CG45" s="608"/>
      <c r="CH45" s="608"/>
      <c r="CI45" s="608"/>
      <c r="CJ45" s="608"/>
      <c r="CK45" s="608"/>
      <c r="CL45" s="608"/>
      <c r="CM45" s="608"/>
      <c r="CN45" s="608"/>
      <c r="CO45" s="608"/>
      <c r="CP45" s="608"/>
      <c r="CQ45" s="609"/>
      <c r="CR45" s="610">
        <v>207550</v>
      </c>
      <c r="CS45" s="631"/>
      <c r="CT45" s="631"/>
      <c r="CU45" s="631"/>
      <c r="CV45" s="631"/>
      <c r="CW45" s="631"/>
      <c r="CX45" s="631"/>
      <c r="CY45" s="632"/>
      <c r="CZ45" s="615">
        <v>2.9</v>
      </c>
      <c r="DA45" s="643"/>
      <c r="DB45" s="643"/>
      <c r="DC45" s="645"/>
      <c r="DD45" s="619">
        <v>30991</v>
      </c>
      <c r="DE45" s="631"/>
      <c r="DF45" s="631"/>
      <c r="DG45" s="631"/>
      <c r="DH45" s="631"/>
      <c r="DI45" s="631"/>
      <c r="DJ45" s="631"/>
      <c r="DK45" s="632"/>
      <c r="DL45" s="693"/>
      <c r="DM45" s="694"/>
      <c r="DN45" s="694"/>
      <c r="DO45" s="694"/>
      <c r="DP45" s="694"/>
      <c r="DQ45" s="694"/>
      <c r="DR45" s="694"/>
      <c r="DS45" s="694"/>
      <c r="DT45" s="694"/>
      <c r="DU45" s="694"/>
      <c r="DV45" s="695"/>
      <c r="DW45" s="684"/>
      <c r="DX45" s="685"/>
      <c r="DY45" s="685"/>
      <c r="DZ45" s="685"/>
      <c r="EA45" s="685"/>
      <c r="EB45" s="685"/>
      <c r="EC45" s="686"/>
    </row>
    <row r="46" spans="2:133" ht="11.25" customHeight="1" x14ac:dyDescent="0.15">
      <c r="B46" s="219"/>
      <c r="CD46" s="650"/>
      <c r="CE46" s="651"/>
      <c r="CF46" s="607" t="s">
        <v>364</v>
      </c>
      <c r="CG46" s="608"/>
      <c r="CH46" s="608"/>
      <c r="CI46" s="608"/>
      <c r="CJ46" s="608"/>
      <c r="CK46" s="608"/>
      <c r="CL46" s="608"/>
      <c r="CM46" s="608"/>
      <c r="CN46" s="608"/>
      <c r="CO46" s="608"/>
      <c r="CP46" s="608"/>
      <c r="CQ46" s="609"/>
      <c r="CR46" s="610">
        <v>994720</v>
      </c>
      <c r="CS46" s="611"/>
      <c r="CT46" s="611"/>
      <c r="CU46" s="611"/>
      <c r="CV46" s="611"/>
      <c r="CW46" s="611"/>
      <c r="CX46" s="611"/>
      <c r="CY46" s="612"/>
      <c r="CZ46" s="615">
        <v>14.1</v>
      </c>
      <c r="DA46" s="616"/>
      <c r="DB46" s="616"/>
      <c r="DC46" s="622"/>
      <c r="DD46" s="619">
        <v>207407</v>
      </c>
      <c r="DE46" s="611"/>
      <c r="DF46" s="611"/>
      <c r="DG46" s="611"/>
      <c r="DH46" s="611"/>
      <c r="DI46" s="611"/>
      <c r="DJ46" s="611"/>
      <c r="DK46" s="612"/>
      <c r="DL46" s="693"/>
      <c r="DM46" s="694"/>
      <c r="DN46" s="694"/>
      <c r="DO46" s="694"/>
      <c r="DP46" s="694"/>
      <c r="DQ46" s="694"/>
      <c r="DR46" s="694"/>
      <c r="DS46" s="694"/>
      <c r="DT46" s="694"/>
      <c r="DU46" s="694"/>
      <c r="DV46" s="695"/>
      <c r="DW46" s="684"/>
      <c r="DX46" s="685"/>
      <c r="DY46" s="685"/>
      <c r="DZ46" s="685"/>
      <c r="EA46" s="685"/>
      <c r="EB46" s="685"/>
      <c r="EC46" s="686"/>
    </row>
    <row r="47" spans="2:133" ht="11.25" customHeight="1" x14ac:dyDescent="0.15">
      <c r="B47" s="219"/>
      <c r="CD47" s="650"/>
      <c r="CE47" s="651"/>
      <c r="CF47" s="607" t="s">
        <v>365</v>
      </c>
      <c r="CG47" s="608"/>
      <c r="CH47" s="608"/>
      <c r="CI47" s="608"/>
      <c r="CJ47" s="608"/>
      <c r="CK47" s="608"/>
      <c r="CL47" s="608"/>
      <c r="CM47" s="608"/>
      <c r="CN47" s="608"/>
      <c r="CO47" s="608"/>
      <c r="CP47" s="608"/>
      <c r="CQ47" s="609"/>
      <c r="CR47" s="610">
        <v>179034</v>
      </c>
      <c r="CS47" s="631"/>
      <c r="CT47" s="631"/>
      <c r="CU47" s="631"/>
      <c r="CV47" s="631"/>
      <c r="CW47" s="631"/>
      <c r="CX47" s="631"/>
      <c r="CY47" s="632"/>
      <c r="CZ47" s="615">
        <v>2.5</v>
      </c>
      <c r="DA47" s="643"/>
      <c r="DB47" s="643"/>
      <c r="DC47" s="645"/>
      <c r="DD47" s="619">
        <v>119772</v>
      </c>
      <c r="DE47" s="631"/>
      <c r="DF47" s="631"/>
      <c r="DG47" s="631"/>
      <c r="DH47" s="631"/>
      <c r="DI47" s="631"/>
      <c r="DJ47" s="631"/>
      <c r="DK47" s="632"/>
      <c r="DL47" s="693"/>
      <c r="DM47" s="694"/>
      <c r="DN47" s="694"/>
      <c r="DO47" s="694"/>
      <c r="DP47" s="694"/>
      <c r="DQ47" s="694"/>
      <c r="DR47" s="694"/>
      <c r="DS47" s="694"/>
      <c r="DT47" s="694"/>
      <c r="DU47" s="694"/>
      <c r="DV47" s="695"/>
      <c r="DW47" s="684"/>
      <c r="DX47" s="685"/>
      <c r="DY47" s="685"/>
      <c r="DZ47" s="685"/>
      <c r="EA47" s="685"/>
      <c r="EB47" s="685"/>
      <c r="EC47" s="686"/>
    </row>
    <row r="48" spans="2:133" x14ac:dyDescent="0.15">
      <c r="B48" s="219"/>
      <c r="CD48" s="652"/>
      <c r="CE48" s="653"/>
      <c r="CF48" s="607" t="s">
        <v>366</v>
      </c>
      <c r="CG48" s="608"/>
      <c r="CH48" s="608"/>
      <c r="CI48" s="608"/>
      <c r="CJ48" s="608"/>
      <c r="CK48" s="608"/>
      <c r="CL48" s="608"/>
      <c r="CM48" s="608"/>
      <c r="CN48" s="608"/>
      <c r="CO48" s="608"/>
      <c r="CP48" s="608"/>
      <c r="CQ48" s="609"/>
      <c r="CR48" s="610" t="s">
        <v>229</v>
      </c>
      <c r="CS48" s="611"/>
      <c r="CT48" s="611"/>
      <c r="CU48" s="611"/>
      <c r="CV48" s="611"/>
      <c r="CW48" s="611"/>
      <c r="CX48" s="611"/>
      <c r="CY48" s="612"/>
      <c r="CZ48" s="615" t="s">
        <v>229</v>
      </c>
      <c r="DA48" s="616"/>
      <c r="DB48" s="616"/>
      <c r="DC48" s="622"/>
      <c r="DD48" s="619" t="s">
        <v>229</v>
      </c>
      <c r="DE48" s="611"/>
      <c r="DF48" s="611"/>
      <c r="DG48" s="611"/>
      <c r="DH48" s="611"/>
      <c r="DI48" s="611"/>
      <c r="DJ48" s="611"/>
      <c r="DK48" s="612"/>
      <c r="DL48" s="693"/>
      <c r="DM48" s="694"/>
      <c r="DN48" s="694"/>
      <c r="DO48" s="694"/>
      <c r="DP48" s="694"/>
      <c r="DQ48" s="694"/>
      <c r="DR48" s="694"/>
      <c r="DS48" s="694"/>
      <c r="DT48" s="694"/>
      <c r="DU48" s="694"/>
      <c r="DV48" s="695"/>
      <c r="DW48" s="684"/>
      <c r="DX48" s="685"/>
      <c r="DY48" s="685"/>
      <c r="DZ48" s="685"/>
      <c r="EA48" s="685"/>
      <c r="EB48" s="685"/>
      <c r="EC48" s="686"/>
    </row>
    <row r="49" spans="2:133" ht="11.25" customHeight="1" x14ac:dyDescent="0.15">
      <c r="B49" s="219"/>
      <c r="CD49" s="633" t="s">
        <v>367</v>
      </c>
      <c r="CE49" s="634"/>
      <c r="CF49" s="634"/>
      <c r="CG49" s="634"/>
      <c r="CH49" s="634"/>
      <c r="CI49" s="634"/>
      <c r="CJ49" s="634"/>
      <c r="CK49" s="634"/>
      <c r="CL49" s="634"/>
      <c r="CM49" s="634"/>
      <c r="CN49" s="634"/>
      <c r="CO49" s="634"/>
      <c r="CP49" s="634"/>
      <c r="CQ49" s="635"/>
      <c r="CR49" s="682">
        <v>7045701</v>
      </c>
      <c r="CS49" s="669"/>
      <c r="CT49" s="669"/>
      <c r="CU49" s="669"/>
      <c r="CV49" s="669"/>
      <c r="CW49" s="669"/>
      <c r="CX49" s="669"/>
      <c r="CY49" s="698"/>
      <c r="CZ49" s="690">
        <v>100</v>
      </c>
      <c r="DA49" s="699"/>
      <c r="DB49" s="699"/>
      <c r="DC49" s="700"/>
      <c r="DD49" s="701">
        <v>4638787</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ohCySDD+4E268WozyinoIhBUZ7RXG31Xt60WMD+IyE6J5n3w+hcYXgYo53r6FTHCXnGexLoqMMnIGYgwsDBKSw==" saltValue="TjNXMCt7NK7zuW9CTgJwH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CF29:CQ29"/>
    <mergeCell ref="CR29:CY29"/>
    <mergeCell ref="CZ29:DC29"/>
    <mergeCell ref="BR30:CB30"/>
    <mergeCell ref="CF30:CQ30"/>
    <mergeCell ref="CR30:CY30"/>
    <mergeCell ref="CZ30:DC30"/>
    <mergeCell ref="DD30:DK30"/>
    <mergeCell ref="DL30:DV30"/>
    <mergeCell ref="B30:Q30"/>
    <mergeCell ref="R30:Y30"/>
    <mergeCell ref="Z30:AC30"/>
    <mergeCell ref="AD30:AK30"/>
    <mergeCell ref="AL30:AO30"/>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708" t="s">
        <v>368</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709" t="s">
        <v>369</v>
      </c>
      <c r="DK2" s="710"/>
      <c r="DL2" s="710"/>
      <c r="DM2" s="710"/>
      <c r="DN2" s="710"/>
      <c r="DO2" s="711"/>
      <c r="DP2" s="222"/>
      <c r="DQ2" s="709" t="s">
        <v>370</v>
      </c>
      <c r="DR2" s="710"/>
      <c r="DS2" s="710"/>
      <c r="DT2" s="710"/>
      <c r="DU2" s="710"/>
      <c r="DV2" s="710"/>
      <c r="DW2" s="710"/>
      <c r="DX2" s="710"/>
      <c r="DY2" s="710"/>
      <c r="DZ2" s="711"/>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30" customFormat="1" ht="26.25" customHeight="1" thickBot="1" x14ac:dyDescent="0.2">
      <c r="A4" s="712" t="s">
        <v>371</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26"/>
      <c r="BA4" s="226"/>
      <c r="BB4" s="226"/>
      <c r="BC4" s="226"/>
      <c r="BD4" s="226"/>
      <c r="BE4" s="227"/>
      <c r="BF4" s="227"/>
      <c r="BG4" s="227"/>
      <c r="BH4" s="227"/>
      <c r="BI4" s="227"/>
      <c r="BJ4" s="227"/>
      <c r="BK4" s="227"/>
      <c r="BL4" s="227"/>
      <c r="BM4" s="227"/>
      <c r="BN4" s="227"/>
      <c r="BO4" s="227"/>
      <c r="BP4" s="227"/>
      <c r="BQ4" s="713" t="s">
        <v>372</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29"/>
    </row>
    <row r="5" spans="1:131" s="230" customFormat="1" ht="26.25" customHeight="1" x14ac:dyDescent="0.15">
      <c r="A5" s="714" t="s">
        <v>373</v>
      </c>
      <c r="B5" s="715"/>
      <c r="C5" s="715"/>
      <c r="D5" s="715"/>
      <c r="E5" s="715"/>
      <c r="F5" s="715"/>
      <c r="G5" s="715"/>
      <c r="H5" s="715"/>
      <c r="I5" s="715"/>
      <c r="J5" s="715"/>
      <c r="K5" s="715"/>
      <c r="L5" s="715"/>
      <c r="M5" s="715"/>
      <c r="N5" s="715"/>
      <c r="O5" s="715"/>
      <c r="P5" s="716"/>
      <c r="Q5" s="720" t="s">
        <v>374</v>
      </c>
      <c r="R5" s="721"/>
      <c r="S5" s="721"/>
      <c r="T5" s="721"/>
      <c r="U5" s="722"/>
      <c r="V5" s="720" t="s">
        <v>375</v>
      </c>
      <c r="W5" s="721"/>
      <c r="X5" s="721"/>
      <c r="Y5" s="721"/>
      <c r="Z5" s="722"/>
      <c r="AA5" s="720" t="s">
        <v>376</v>
      </c>
      <c r="AB5" s="721"/>
      <c r="AC5" s="721"/>
      <c r="AD5" s="721"/>
      <c r="AE5" s="721"/>
      <c r="AF5" s="726" t="s">
        <v>377</v>
      </c>
      <c r="AG5" s="721"/>
      <c r="AH5" s="721"/>
      <c r="AI5" s="721"/>
      <c r="AJ5" s="727"/>
      <c r="AK5" s="721" t="s">
        <v>378</v>
      </c>
      <c r="AL5" s="721"/>
      <c r="AM5" s="721"/>
      <c r="AN5" s="721"/>
      <c r="AO5" s="722"/>
      <c r="AP5" s="720" t="s">
        <v>379</v>
      </c>
      <c r="AQ5" s="721"/>
      <c r="AR5" s="721"/>
      <c r="AS5" s="721"/>
      <c r="AT5" s="722"/>
      <c r="AU5" s="720" t="s">
        <v>380</v>
      </c>
      <c r="AV5" s="721"/>
      <c r="AW5" s="721"/>
      <c r="AX5" s="721"/>
      <c r="AY5" s="727"/>
      <c r="AZ5" s="226"/>
      <c r="BA5" s="226"/>
      <c r="BB5" s="226"/>
      <c r="BC5" s="226"/>
      <c r="BD5" s="226"/>
      <c r="BE5" s="227"/>
      <c r="BF5" s="227"/>
      <c r="BG5" s="227"/>
      <c r="BH5" s="227"/>
      <c r="BI5" s="227"/>
      <c r="BJ5" s="227"/>
      <c r="BK5" s="227"/>
      <c r="BL5" s="227"/>
      <c r="BM5" s="227"/>
      <c r="BN5" s="227"/>
      <c r="BO5" s="227"/>
      <c r="BP5" s="227"/>
      <c r="BQ5" s="714" t="s">
        <v>381</v>
      </c>
      <c r="BR5" s="715"/>
      <c r="BS5" s="715"/>
      <c r="BT5" s="715"/>
      <c r="BU5" s="715"/>
      <c r="BV5" s="715"/>
      <c r="BW5" s="715"/>
      <c r="BX5" s="715"/>
      <c r="BY5" s="715"/>
      <c r="BZ5" s="715"/>
      <c r="CA5" s="715"/>
      <c r="CB5" s="715"/>
      <c r="CC5" s="715"/>
      <c r="CD5" s="715"/>
      <c r="CE5" s="715"/>
      <c r="CF5" s="715"/>
      <c r="CG5" s="716"/>
      <c r="CH5" s="720" t="s">
        <v>382</v>
      </c>
      <c r="CI5" s="721"/>
      <c r="CJ5" s="721"/>
      <c r="CK5" s="721"/>
      <c r="CL5" s="722"/>
      <c r="CM5" s="720" t="s">
        <v>383</v>
      </c>
      <c r="CN5" s="721"/>
      <c r="CO5" s="721"/>
      <c r="CP5" s="721"/>
      <c r="CQ5" s="722"/>
      <c r="CR5" s="720" t="s">
        <v>384</v>
      </c>
      <c r="CS5" s="721"/>
      <c r="CT5" s="721"/>
      <c r="CU5" s="721"/>
      <c r="CV5" s="722"/>
      <c r="CW5" s="720" t="s">
        <v>385</v>
      </c>
      <c r="CX5" s="721"/>
      <c r="CY5" s="721"/>
      <c r="CZ5" s="721"/>
      <c r="DA5" s="722"/>
      <c r="DB5" s="720" t="s">
        <v>386</v>
      </c>
      <c r="DC5" s="721"/>
      <c r="DD5" s="721"/>
      <c r="DE5" s="721"/>
      <c r="DF5" s="722"/>
      <c r="DG5" s="750" t="s">
        <v>387</v>
      </c>
      <c r="DH5" s="751"/>
      <c r="DI5" s="751"/>
      <c r="DJ5" s="751"/>
      <c r="DK5" s="752"/>
      <c r="DL5" s="750" t="s">
        <v>388</v>
      </c>
      <c r="DM5" s="751"/>
      <c r="DN5" s="751"/>
      <c r="DO5" s="751"/>
      <c r="DP5" s="752"/>
      <c r="DQ5" s="720" t="s">
        <v>389</v>
      </c>
      <c r="DR5" s="721"/>
      <c r="DS5" s="721"/>
      <c r="DT5" s="721"/>
      <c r="DU5" s="722"/>
      <c r="DV5" s="720" t="s">
        <v>380</v>
      </c>
      <c r="DW5" s="721"/>
      <c r="DX5" s="721"/>
      <c r="DY5" s="721"/>
      <c r="DZ5" s="727"/>
      <c r="EA5" s="229"/>
    </row>
    <row r="6" spans="1:131" s="230"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26"/>
      <c r="BA6" s="226"/>
      <c r="BB6" s="226"/>
      <c r="BC6" s="226"/>
      <c r="BD6" s="226"/>
      <c r="BE6" s="227"/>
      <c r="BF6" s="227"/>
      <c r="BG6" s="227"/>
      <c r="BH6" s="227"/>
      <c r="BI6" s="227"/>
      <c r="BJ6" s="227"/>
      <c r="BK6" s="227"/>
      <c r="BL6" s="227"/>
      <c r="BM6" s="227"/>
      <c r="BN6" s="227"/>
      <c r="BO6" s="227"/>
      <c r="BP6" s="227"/>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29"/>
    </row>
    <row r="7" spans="1:131" s="230" customFormat="1" ht="26.25" customHeight="1" thickTop="1" x14ac:dyDescent="0.15">
      <c r="A7" s="231">
        <v>1</v>
      </c>
      <c r="B7" s="736" t="s">
        <v>390</v>
      </c>
      <c r="C7" s="737"/>
      <c r="D7" s="737"/>
      <c r="E7" s="737"/>
      <c r="F7" s="737"/>
      <c r="G7" s="737"/>
      <c r="H7" s="737"/>
      <c r="I7" s="737"/>
      <c r="J7" s="737"/>
      <c r="K7" s="737"/>
      <c r="L7" s="737"/>
      <c r="M7" s="737"/>
      <c r="N7" s="737"/>
      <c r="O7" s="737"/>
      <c r="P7" s="738"/>
      <c r="Q7" s="739">
        <v>7425</v>
      </c>
      <c r="R7" s="740"/>
      <c r="S7" s="740"/>
      <c r="T7" s="740"/>
      <c r="U7" s="740"/>
      <c r="V7" s="740">
        <v>6980</v>
      </c>
      <c r="W7" s="740"/>
      <c r="X7" s="740"/>
      <c r="Y7" s="740"/>
      <c r="Z7" s="740"/>
      <c r="AA7" s="740">
        <v>445</v>
      </c>
      <c r="AB7" s="740"/>
      <c r="AC7" s="740"/>
      <c r="AD7" s="740"/>
      <c r="AE7" s="741"/>
      <c r="AF7" s="742">
        <v>152</v>
      </c>
      <c r="AG7" s="743"/>
      <c r="AH7" s="743"/>
      <c r="AI7" s="743"/>
      <c r="AJ7" s="744"/>
      <c r="AK7" s="745">
        <v>569</v>
      </c>
      <c r="AL7" s="746"/>
      <c r="AM7" s="746"/>
      <c r="AN7" s="746"/>
      <c r="AO7" s="746"/>
      <c r="AP7" s="746">
        <v>13590</v>
      </c>
      <c r="AQ7" s="746"/>
      <c r="AR7" s="746"/>
      <c r="AS7" s="746"/>
      <c r="AT7" s="746"/>
      <c r="AU7" s="747"/>
      <c r="AV7" s="747"/>
      <c r="AW7" s="747"/>
      <c r="AX7" s="747"/>
      <c r="AY7" s="748"/>
      <c r="AZ7" s="226"/>
      <c r="BA7" s="226"/>
      <c r="BB7" s="226"/>
      <c r="BC7" s="226"/>
      <c r="BD7" s="226"/>
      <c r="BE7" s="227"/>
      <c r="BF7" s="227"/>
      <c r="BG7" s="227"/>
      <c r="BH7" s="227"/>
      <c r="BI7" s="227"/>
      <c r="BJ7" s="227"/>
      <c r="BK7" s="227"/>
      <c r="BL7" s="227"/>
      <c r="BM7" s="227"/>
      <c r="BN7" s="227"/>
      <c r="BO7" s="227"/>
      <c r="BP7" s="227"/>
      <c r="BQ7" s="231">
        <v>1</v>
      </c>
      <c r="BR7" s="232"/>
      <c r="BS7" s="733" t="s">
        <v>598</v>
      </c>
      <c r="BT7" s="734"/>
      <c r="BU7" s="734"/>
      <c r="BV7" s="734"/>
      <c r="BW7" s="734"/>
      <c r="BX7" s="734"/>
      <c r="BY7" s="734"/>
      <c r="BZ7" s="734"/>
      <c r="CA7" s="734"/>
      <c r="CB7" s="734"/>
      <c r="CC7" s="734"/>
      <c r="CD7" s="734"/>
      <c r="CE7" s="734"/>
      <c r="CF7" s="734"/>
      <c r="CG7" s="749"/>
      <c r="CH7" s="730">
        <v>-16</v>
      </c>
      <c r="CI7" s="731"/>
      <c r="CJ7" s="731"/>
      <c r="CK7" s="731"/>
      <c r="CL7" s="732"/>
      <c r="CM7" s="730">
        <v>-4</v>
      </c>
      <c r="CN7" s="731"/>
      <c r="CO7" s="731"/>
      <c r="CP7" s="731"/>
      <c r="CQ7" s="732"/>
      <c r="CR7" s="730">
        <v>30</v>
      </c>
      <c r="CS7" s="731"/>
      <c r="CT7" s="731"/>
      <c r="CU7" s="731"/>
      <c r="CV7" s="732"/>
      <c r="CW7" s="730" t="s">
        <v>601</v>
      </c>
      <c r="CX7" s="731"/>
      <c r="CY7" s="731"/>
      <c r="CZ7" s="731"/>
      <c r="DA7" s="732"/>
      <c r="DB7" s="730" t="s">
        <v>601</v>
      </c>
      <c r="DC7" s="731"/>
      <c r="DD7" s="731"/>
      <c r="DE7" s="731"/>
      <c r="DF7" s="732"/>
      <c r="DG7" s="730" t="s">
        <v>601</v>
      </c>
      <c r="DH7" s="731"/>
      <c r="DI7" s="731"/>
      <c r="DJ7" s="731"/>
      <c r="DK7" s="732"/>
      <c r="DL7" s="730" t="s">
        <v>601</v>
      </c>
      <c r="DM7" s="731"/>
      <c r="DN7" s="731"/>
      <c r="DO7" s="731"/>
      <c r="DP7" s="732"/>
      <c r="DQ7" s="730" t="s">
        <v>601</v>
      </c>
      <c r="DR7" s="731"/>
      <c r="DS7" s="731"/>
      <c r="DT7" s="731"/>
      <c r="DU7" s="732"/>
      <c r="DV7" s="733"/>
      <c r="DW7" s="734"/>
      <c r="DX7" s="734"/>
      <c r="DY7" s="734"/>
      <c r="DZ7" s="735"/>
      <c r="EA7" s="229"/>
    </row>
    <row r="8" spans="1:131" s="230" customFormat="1" ht="26.25" customHeight="1" x14ac:dyDescent="0.15">
      <c r="A8" s="233">
        <v>2</v>
      </c>
      <c r="B8" s="767" t="s">
        <v>391</v>
      </c>
      <c r="C8" s="768"/>
      <c r="D8" s="768"/>
      <c r="E8" s="768"/>
      <c r="F8" s="768"/>
      <c r="G8" s="768"/>
      <c r="H8" s="768"/>
      <c r="I8" s="768"/>
      <c r="J8" s="768"/>
      <c r="K8" s="768"/>
      <c r="L8" s="768"/>
      <c r="M8" s="768"/>
      <c r="N8" s="768"/>
      <c r="O8" s="768"/>
      <c r="P8" s="769"/>
      <c r="Q8" s="770">
        <v>65</v>
      </c>
      <c r="R8" s="771"/>
      <c r="S8" s="771"/>
      <c r="T8" s="771"/>
      <c r="U8" s="771"/>
      <c r="V8" s="771">
        <v>65</v>
      </c>
      <c r="W8" s="771"/>
      <c r="X8" s="771"/>
      <c r="Y8" s="771"/>
      <c r="Z8" s="771"/>
      <c r="AA8" s="771" t="s">
        <v>600</v>
      </c>
      <c r="AB8" s="771"/>
      <c r="AC8" s="771"/>
      <c r="AD8" s="771"/>
      <c r="AE8" s="772"/>
      <c r="AF8" s="773" t="s">
        <v>392</v>
      </c>
      <c r="AG8" s="774"/>
      <c r="AH8" s="774"/>
      <c r="AI8" s="774"/>
      <c r="AJ8" s="775"/>
      <c r="AK8" s="756" t="s">
        <v>600</v>
      </c>
      <c r="AL8" s="757"/>
      <c r="AM8" s="757"/>
      <c r="AN8" s="757"/>
      <c r="AO8" s="757"/>
      <c r="AP8" s="757" t="s">
        <v>600</v>
      </c>
      <c r="AQ8" s="757"/>
      <c r="AR8" s="757"/>
      <c r="AS8" s="757"/>
      <c r="AT8" s="757"/>
      <c r="AU8" s="758"/>
      <c r="AV8" s="758"/>
      <c r="AW8" s="758"/>
      <c r="AX8" s="758"/>
      <c r="AY8" s="759"/>
      <c r="AZ8" s="226"/>
      <c r="BA8" s="226"/>
      <c r="BB8" s="226"/>
      <c r="BC8" s="226"/>
      <c r="BD8" s="226"/>
      <c r="BE8" s="227"/>
      <c r="BF8" s="227"/>
      <c r="BG8" s="227"/>
      <c r="BH8" s="227"/>
      <c r="BI8" s="227"/>
      <c r="BJ8" s="227"/>
      <c r="BK8" s="227"/>
      <c r="BL8" s="227"/>
      <c r="BM8" s="227"/>
      <c r="BN8" s="227"/>
      <c r="BO8" s="227"/>
      <c r="BP8" s="227"/>
      <c r="BQ8" s="233">
        <v>2</v>
      </c>
      <c r="BR8" s="234"/>
      <c r="BS8" s="760" t="s">
        <v>599</v>
      </c>
      <c r="BT8" s="761"/>
      <c r="BU8" s="761"/>
      <c r="BV8" s="761"/>
      <c r="BW8" s="761"/>
      <c r="BX8" s="761"/>
      <c r="BY8" s="761"/>
      <c r="BZ8" s="761"/>
      <c r="CA8" s="761"/>
      <c r="CB8" s="761"/>
      <c r="CC8" s="761"/>
      <c r="CD8" s="761"/>
      <c r="CE8" s="761"/>
      <c r="CF8" s="761"/>
      <c r="CG8" s="762"/>
      <c r="CH8" s="763">
        <v>4</v>
      </c>
      <c r="CI8" s="764"/>
      <c r="CJ8" s="764"/>
      <c r="CK8" s="764"/>
      <c r="CL8" s="765"/>
      <c r="CM8" s="763">
        <v>31</v>
      </c>
      <c r="CN8" s="764"/>
      <c r="CO8" s="764"/>
      <c r="CP8" s="764"/>
      <c r="CQ8" s="765"/>
      <c r="CR8" s="763">
        <v>8</v>
      </c>
      <c r="CS8" s="764"/>
      <c r="CT8" s="764"/>
      <c r="CU8" s="764"/>
      <c r="CV8" s="765"/>
      <c r="CW8" s="763" t="s">
        <v>601</v>
      </c>
      <c r="CX8" s="764"/>
      <c r="CY8" s="764"/>
      <c r="CZ8" s="764"/>
      <c r="DA8" s="765"/>
      <c r="DB8" s="763" t="s">
        <v>601</v>
      </c>
      <c r="DC8" s="764"/>
      <c r="DD8" s="764"/>
      <c r="DE8" s="764"/>
      <c r="DF8" s="765"/>
      <c r="DG8" s="763" t="s">
        <v>601</v>
      </c>
      <c r="DH8" s="764"/>
      <c r="DI8" s="764"/>
      <c r="DJ8" s="764"/>
      <c r="DK8" s="765"/>
      <c r="DL8" s="763" t="s">
        <v>601</v>
      </c>
      <c r="DM8" s="764"/>
      <c r="DN8" s="764"/>
      <c r="DO8" s="764"/>
      <c r="DP8" s="765"/>
      <c r="DQ8" s="763" t="s">
        <v>601</v>
      </c>
      <c r="DR8" s="764"/>
      <c r="DS8" s="764"/>
      <c r="DT8" s="764"/>
      <c r="DU8" s="765"/>
      <c r="DV8" s="760"/>
      <c r="DW8" s="761"/>
      <c r="DX8" s="761"/>
      <c r="DY8" s="761"/>
      <c r="DZ8" s="766"/>
      <c r="EA8" s="229"/>
    </row>
    <row r="9" spans="1:131" s="230" customFormat="1" ht="26.25" customHeight="1" x14ac:dyDescent="0.15">
      <c r="A9" s="233">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26"/>
      <c r="BA9" s="226"/>
      <c r="BB9" s="226"/>
      <c r="BC9" s="226"/>
      <c r="BD9" s="226"/>
      <c r="BE9" s="227"/>
      <c r="BF9" s="227"/>
      <c r="BG9" s="227"/>
      <c r="BH9" s="227"/>
      <c r="BI9" s="227"/>
      <c r="BJ9" s="227"/>
      <c r="BK9" s="227"/>
      <c r="BL9" s="227"/>
      <c r="BM9" s="227"/>
      <c r="BN9" s="227"/>
      <c r="BO9" s="227"/>
      <c r="BP9" s="227"/>
      <c r="BQ9" s="233">
        <v>3</v>
      </c>
      <c r="BR9" s="234"/>
      <c r="BS9" s="760"/>
      <c r="BT9" s="761"/>
      <c r="BU9" s="761"/>
      <c r="BV9" s="761"/>
      <c r="BW9" s="761"/>
      <c r="BX9" s="761"/>
      <c r="BY9" s="761"/>
      <c r="BZ9" s="761"/>
      <c r="CA9" s="761"/>
      <c r="CB9" s="761"/>
      <c r="CC9" s="761"/>
      <c r="CD9" s="761"/>
      <c r="CE9" s="761"/>
      <c r="CF9" s="761"/>
      <c r="CG9" s="762"/>
      <c r="CH9" s="763"/>
      <c r="CI9" s="764"/>
      <c r="CJ9" s="764"/>
      <c r="CK9" s="764"/>
      <c r="CL9" s="765"/>
      <c r="CM9" s="763"/>
      <c r="CN9" s="764"/>
      <c r="CO9" s="764"/>
      <c r="CP9" s="764"/>
      <c r="CQ9" s="765"/>
      <c r="CR9" s="763"/>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29"/>
    </row>
    <row r="10" spans="1:131" s="230" customFormat="1" ht="26.25" customHeight="1" x14ac:dyDescent="0.15">
      <c r="A10" s="233">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26"/>
      <c r="BA10" s="226"/>
      <c r="BB10" s="226"/>
      <c r="BC10" s="226"/>
      <c r="BD10" s="226"/>
      <c r="BE10" s="227"/>
      <c r="BF10" s="227"/>
      <c r="BG10" s="227"/>
      <c r="BH10" s="227"/>
      <c r="BI10" s="227"/>
      <c r="BJ10" s="227"/>
      <c r="BK10" s="227"/>
      <c r="BL10" s="227"/>
      <c r="BM10" s="227"/>
      <c r="BN10" s="227"/>
      <c r="BO10" s="227"/>
      <c r="BP10" s="227"/>
      <c r="BQ10" s="233">
        <v>4</v>
      </c>
      <c r="BR10" s="234"/>
      <c r="BS10" s="760"/>
      <c r="BT10" s="761"/>
      <c r="BU10" s="761"/>
      <c r="BV10" s="761"/>
      <c r="BW10" s="761"/>
      <c r="BX10" s="761"/>
      <c r="BY10" s="761"/>
      <c r="BZ10" s="761"/>
      <c r="CA10" s="761"/>
      <c r="CB10" s="761"/>
      <c r="CC10" s="761"/>
      <c r="CD10" s="761"/>
      <c r="CE10" s="761"/>
      <c r="CF10" s="761"/>
      <c r="CG10" s="762"/>
      <c r="CH10" s="763"/>
      <c r="CI10" s="764"/>
      <c r="CJ10" s="764"/>
      <c r="CK10" s="764"/>
      <c r="CL10" s="765"/>
      <c r="CM10" s="763"/>
      <c r="CN10" s="764"/>
      <c r="CO10" s="764"/>
      <c r="CP10" s="764"/>
      <c r="CQ10" s="765"/>
      <c r="CR10" s="763"/>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29"/>
    </row>
    <row r="11" spans="1:131" s="230" customFormat="1" ht="26.25" customHeight="1" x14ac:dyDescent="0.15">
      <c r="A11" s="233">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26"/>
      <c r="BA11" s="226"/>
      <c r="BB11" s="226"/>
      <c r="BC11" s="226"/>
      <c r="BD11" s="226"/>
      <c r="BE11" s="227"/>
      <c r="BF11" s="227"/>
      <c r="BG11" s="227"/>
      <c r="BH11" s="227"/>
      <c r="BI11" s="227"/>
      <c r="BJ11" s="227"/>
      <c r="BK11" s="227"/>
      <c r="BL11" s="227"/>
      <c r="BM11" s="227"/>
      <c r="BN11" s="227"/>
      <c r="BO11" s="227"/>
      <c r="BP11" s="227"/>
      <c r="BQ11" s="233">
        <v>5</v>
      </c>
      <c r="BR11" s="234"/>
      <c r="BS11" s="760"/>
      <c r="BT11" s="761"/>
      <c r="BU11" s="761"/>
      <c r="BV11" s="761"/>
      <c r="BW11" s="761"/>
      <c r="BX11" s="761"/>
      <c r="BY11" s="761"/>
      <c r="BZ11" s="761"/>
      <c r="CA11" s="761"/>
      <c r="CB11" s="761"/>
      <c r="CC11" s="761"/>
      <c r="CD11" s="761"/>
      <c r="CE11" s="761"/>
      <c r="CF11" s="761"/>
      <c r="CG11" s="762"/>
      <c r="CH11" s="763"/>
      <c r="CI11" s="764"/>
      <c r="CJ11" s="764"/>
      <c r="CK11" s="764"/>
      <c r="CL11" s="765"/>
      <c r="CM11" s="763"/>
      <c r="CN11" s="764"/>
      <c r="CO11" s="764"/>
      <c r="CP11" s="764"/>
      <c r="CQ11" s="765"/>
      <c r="CR11" s="763"/>
      <c r="CS11" s="764"/>
      <c r="CT11" s="764"/>
      <c r="CU11" s="764"/>
      <c r="CV11" s="765"/>
      <c r="CW11" s="763"/>
      <c r="CX11" s="764"/>
      <c r="CY11" s="764"/>
      <c r="CZ11" s="764"/>
      <c r="DA11" s="765"/>
      <c r="DB11" s="763"/>
      <c r="DC11" s="764"/>
      <c r="DD11" s="764"/>
      <c r="DE11" s="764"/>
      <c r="DF11" s="765"/>
      <c r="DG11" s="763"/>
      <c r="DH11" s="764"/>
      <c r="DI11" s="764"/>
      <c r="DJ11" s="764"/>
      <c r="DK11" s="765"/>
      <c r="DL11" s="763"/>
      <c r="DM11" s="764"/>
      <c r="DN11" s="764"/>
      <c r="DO11" s="764"/>
      <c r="DP11" s="765"/>
      <c r="DQ11" s="763"/>
      <c r="DR11" s="764"/>
      <c r="DS11" s="764"/>
      <c r="DT11" s="764"/>
      <c r="DU11" s="765"/>
      <c r="DV11" s="760"/>
      <c r="DW11" s="761"/>
      <c r="DX11" s="761"/>
      <c r="DY11" s="761"/>
      <c r="DZ11" s="766"/>
      <c r="EA11" s="229"/>
    </row>
    <row r="12" spans="1:131" s="230" customFormat="1" ht="26.25" customHeight="1" x14ac:dyDescent="0.15">
      <c r="A12" s="233">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26"/>
      <c r="BA12" s="226"/>
      <c r="BB12" s="226"/>
      <c r="BC12" s="226"/>
      <c r="BD12" s="226"/>
      <c r="BE12" s="227"/>
      <c r="BF12" s="227"/>
      <c r="BG12" s="227"/>
      <c r="BH12" s="227"/>
      <c r="BI12" s="227"/>
      <c r="BJ12" s="227"/>
      <c r="BK12" s="227"/>
      <c r="BL12" s="227"/>
      <c r="BM12" s="227"/>
      <c r="BN12" s="227"/>
      <c r="BO12" s="227"/>
      <c r="BP12" s="227"/>
      <c r="BQ12" s="233">
        <v>6</v>
      </c>
      <c r="BR12" s="234"/>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29"/>
    </row>
    <row r="13" spans="1:131" s="230" customFormat="1" ht="26.25" customHeight="1" x14ac:dyDescent="0.15">
      <c r="A13" s="233">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26"/>
      <c r="BA13" s="226"/>
      <c r="BB13" s="226"/>
      <c r="BC13" s="226"/>
      <c r="BD13" s="226"/>
      <c r="BE13" s="227"/>
      <c r="BF13" s="227"/>
      <c r="BG13" s="227"/>
      <c r="BH13" s="227"/>
      <c r="BI13" s="227"/>
      <c r="BJ13" s="227"/>
      <c r="BK13" s="227"/>
      <c r="BL13" s="227"/>
      <c r="BM13" s="227"/>
      <c r="BN13" s="227"/>
      <c r="BO13" s="227"/>
      <c r="BP13" s="227"/>
      <c r="BQ13" s="233">
        <v>7</v>
      </c>
      <c r="BR13" s="234"/>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29"/>
    </row>
    <row r="14" spans="1:131" s="230" customFormat="1" ht="26.25" customHeight="1" x14ac:dyDescent="0.15">
      <c r="A14" s="233">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26"/>
      <c r="BA14" s="226"/>
      <c r="BB14" s="226"/>
      <c r="BC14" s="226"/>
      <c r="BD14" s="226"/>
      <c r="BE14" s="227"/>
      <c r="BF14" s="227"/>
      <c r="BG14" s="227"/>
      <c r="BH14" s="227"/>
      <c r="BI14" s="227"/>
      <c r="BJ14" s="227"/>
      <c r="BK14" s="227"/>
      <c r="BL14" s="227"/>
      <c r="BM14" s="227"/>
      <c r="BN14" s="227"/>
      <c r="BO14" s="227"/>
      <c r="BP14" s="227"/>
      <c r="BQ14" s="233">
        <v>8</v>
      </c>
      <c r="BR14" s="234"/>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29"/>
    </row>
    <row r="15" spans="1:131" s="230" customFormat="1" ht="26.25" customHeight="1" x14ac:dyDescent="0.15">
      <c r="A15" s="233">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26"/>
      <c r="BA15" s="226"/>
      <c r="BB15" s="226"/>
      <c r="BC15" s="226"/>
      <c r="BD15" s="226"/>
      <c r="BE15" s="227"/>
      <c r="BF15" s="227"/>
      <c r="BG15" s="227"/>
      <c r="BH15" s="227"/>
      <c r="BI15" s="227"/>
      <c r="BJ15" s="227"/>
      <c r="BK15" s="227"/>
      <c r="BL15" s="227"/>
      <c r="BM15" s="227"/>
      <c r="BN15" s="227"/>
      <c r="BO15" s="227"/>
      <c r="BP15" s="227"/>
      <c r="BQ15" s="233">
        <v>9</v>
      </c>
      <c r="BR15" s="234"/>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29"/>
    </row>
    <row r="16" spans="1:131" s="230" customFormat="1" ht="26.25" customHeight="1" x14ac:dyDescent="0.15">
      <c r="A16" s="233">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26"/>
      <c r="BA16" s="226"/>
      <c r="BB16" s="226"/>
      <c r="BC16" s="226"/>
      <c r="BD16" s="226"/>
      <c r="BE16" s="227"/>
      <c r="BF16" s="227"/>
      <c r="BG16" s="227"/>
      <c r="BH16" s="227"/>
      <c r="BI16" s="227"/>
      <c r="BJ16" s="227"/>
      <c r="BK16" s="227"/>
      <c r="BL16" s="227"/>
      <c r="BM16" s="227"/>
      <c r="BN16" s="227"/>
      <c r="BO16" s="227"/>
      <c r="BP16" s="227"/>
      <c r="BQ16" s="233">
        <v>10</v>
      </c>
      <c r="BR16" s="234"/>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29"/>
    </row>
    <row r="17" spans="1:131" s="230" customFormat="1" ht="26.25" customHeight="1" x14ac:dyDescent="0.15">
      <c r="A17" s="233">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26"/>
      <c r="BA17" s="226"/>
      <c r="BB17" s="226"/>
      <c r="BC17" s="226"/>
      <c r="BD17" s="226"/>
      <c r="BE17" s="227"/>
      <c r="BF17" s="227"/>
      <c r="BG17" s="227"/>
      <c r="BH17" s="227"/>
      <c r="BI17" s="227"/>
      <c r="BJ17" s="227"/>
      <c r="BK17" s="227"/>
      <c r="BL17" s="227"/>
      <c r="BM17" s="227"/>
      <c r="BN17" s="227"/>
      <c r="BO17" s="227"/>
      <c r="BP17" s="227"/>
      <c r="BQ17" s="233">
        <v>11</v>
      </c>
      <c r="BR17" s="234"/>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29"/>
    </row>
    <row r="18" spans="1:131" s="230" customFormat="1" ht="26.25" customHeight="1" x14ac:dyDescent="0.15">
      <c r="A18" s="233">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26"/>
      <c r="BA18" s="226"/>
      <c r="BB18" s="226"/>
      <c r="BC18" s="226"/>
      <c r="BD18" s="226"/>
      <c r="BE18" s="227"/>
      <c r="BF18" s="227"/>
      <c r="BG18" s="227"/>
      <c r="BH18" s="227"/>
      <c r="BI18" s="227"/>
      <c r="BJ18" s="227"/>
      <c r="BK18" s="227"/>
      <c r="BL18" s="227"/>
      <c r="BM18" s="227"/>
      <c r="BN18" s="227"/>
      <c r="BO18" s="227"/>
      <c r="BP18" s="227"/>
      <c r="BQ18" s="233">
        <v>12</v>
      </c>
      <c r="BR18" s="234"/>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29"/>
    </row>
    <row r="19" spans="1:131" s="230" customFormat="1" ht="26.25" customHeight="1" x14ac:dyDescent="0.15">
      <c r="A19" s="233">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26"/>
      <c r="BA19" s="226"/>
      <c r="BB19" s="226"/>
      <c r="BC19" s="226"/>
      <c r="BD19" s="226"/>
      <c r="BE19" s="227"/>
      <c r="BF19" s="227"/>
      <c r="BG19" s="227"/>
      <c r="BH19" s="227"/>
      <c r="BI19" s="227"/>
      <c r="BJ19" s="227"/>
      <c r="BK19" s="227"/>
      <c r="BL19" s="227"/>
      <c r="BM19" s="227"/>
      <c r="BN19" s="227"/>
      <c r="BO19" s="227"/>
      <c r="BP19" s="227"/>
      <c r="BQ19" s="233">
        <v>13</v>
      </c>
      <c r="BR19" s="234"/>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29"/>
    </row>
    <row r="20" spans="1:131" s="230" customFormat="1" ht="26.25" customHeight="1" x14ac:dyDescent="0.15">
      <c r="A20" s="233">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26"/>
      <c r="BA20" s="226"/>
      <c r="BB20" s="226"/>
      <c r="BC20" s="226"/>
      <c r="BD20" s="226"/>
      <c r="BE20" s="227"/>
      <c r="BF20" s="227"/>
      <c r="BG20" s="227"/>
      <c r="BH20" s="227"/>
      <c r="BI20" s="227"/>
      <c r="BJ20" s="227"/>
      <c r="BK20" s="227"/>
      <c r="BL20" s="227"/>
      <c r="BM20" s="227"/>
      <c r="BN20" s="227"/>
      <c r="BO20" s="227"/>
      <c r="BP20" s="227"/>
      <c r="BQ20" s="233">
        <v>14</v>
      </c>
      <c r="BR20" s="234"/>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29"/>
    </row>
    <row r="21" spans="1:131" s="230" customFormat="1" ht="26.25" customHeight="1" thickBot="1" x14ac:dyDescent="0.2">
      <c r="A21" s="233">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26"/>
      <c r="BA21" s="226"/>
      <c r="BB21" s="226"/>
      <c r="BC21" s="226"/>
      <c r="BD21" s="226"/>
      <c r="BE21" s="227"/>
      <c r="BF21" s="227"/>
      <c r="BG21" s="227"/>
      <c r="BH21" s="227"/>
      <c r="BI21" s="227"/>
      <c r="BJ21" s="227"/>
      <c r="BK21" s="227"/>
      <c r="BL21" s="227"/>
      <c r="BM21" s="227"/>
      <c r="BN21" s="227"/>
      <c r="BO21" s="227"/>
      <c r="BP21" s="227"/>
      <c r="BQ21" s="233">
        <v>15</v>
      </c>
      <c r="BR21" s="234"/>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29"/>
    </row>
    <row r="22" spans="1:131" s="230" customFormat="1" ht="26.25" customHeight="1" x14ac:dyDescent="0.15">
      <c r="A22" s="233">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393</v>
      </c>
      <c r="BA22" s="793"/>
      <c r="BB22" s="793"/>
      <c r="BC22" s="793"/>
      <c r="BD22" s="794"/>
      <c r="BE22" s="227"/>
      <c r="BF22" s="227"/>
      <c r="BG22" s="227"/>
      <c r="BH22" s="227"/>
      <c r="BI22" s="227"/>
      <c r="BJ22" s="227"/>
      <c r="BK22" s="227"/>
      <c r="BL22" s="227"/>
      <c r="BM22" s="227"/>
      <c r="BN22" s="227"/>
      <c r="BO22" s="227"/>
      <c r="BP22" s="227"/>
      <c r="BQ22" s="233">
        <v>16</v>
      </c>
      <c r="BR22" s="234"/>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29"/>
    </row>
    <row r="23" spans="1:131" s="230" customFormat="1" ht="26.25" customHeight="1" thickBot="1" x14ac:dyDescent="0.2">
      <c r="A23" s="235" t="s">
        <v>394</v>
      </c>
      <c r="B23" s="776" t="s">
        <v>395</v>
      </c>
      <c r="C23" s="777"/>
      <c r="D23" s="777"/>
      <c r="E23" s="777"/>
      <c r="F23" s="777"/>
      <c r="G23" s="777"/>
      <c r="H23" s="777"/>
      <c r="I23" s="777"/>
      <c r="J23" s="777"/>
      <c r="K23" s="777"/>
      <c r="L23" s="777"/>
      <c r="M23" s="777"/>
      <c r="N23" s="777"/>
      <c r="O23" s="777"/>
      <c r="P23" s="778"/>
      <c r="Q23" s="779">
        <v>7490</v>
      </c>
      <c r="R23" s="780"/>
      <c r="S23" s="780"/>
      <c r="T23" s="780"/>
      <c r="U23" s="780"/>
      <c r="V23" s="780">
        <v>7045</v>
      </c>
      <c r="W23" s="780"/>
      <c r="X23" s="780"/>
      <c r="Y23" s="780"/>
      <c r="Z23" s="780"/>
      <c r="AA23" s="780">
        <v>445</v>
      </c>
      <c r="AB23" s="780"/>
      <c r="AC23" s="780"/>
      <c r="AD23" s="780"/>
      <c r="AE23" s="781"/>
      <c r="AF23" s="782">
        <v>152</v>
      </c>
      <c r="AG23" s="780"/>
      <c r="AH23" s="780"/>
      <c r="AI23" s="780"/>
      <c r="AJ23" s="783"/>
      <c r="AK23" s="784"/>
      <c r="AL23" s="785"/>
      <c r="AM23" s="785"/>
      <c r="AN23" s="785"/>
      <c r="AO23" s="785"/>
      <c r="AP23" s="780">
        <v>13590</v>
      </c>
      <c r="AQ23" s="780"/>
      <c r="AR23" s="780"/>
      <c r="AS23" s="780"/>
      <c r="AT23" s="780"/>
      <c r="AU23" s="796"/>
      <c r="AV23" s="796"/>
      <c r="AW23" s="796"/>
      <c r="AX23" s="796"/>
      <c r="AY23" s="797"/>
      <c r="AZ23" s="798" t="s">
        <v>396</v>
      </c>
      <c r="BA23" s="799"/>
      <c r="BB23" s="799"/>
      <c r="BC23" s="799"/>
      <c r="BD23" s="800"/>
      <c r="BE23" s="227"/>
      <c r="BF23" s="227"/>
      <c r="BG23" s="227"/>
      <c r="BH23" s="227"/>
      <c r="BI23" s="227"/>
      <c r="BJ23" s="227"/>
      <c r="BK23" s="227"/>
      <c r="BL23" s="227"/>
      <c r="BM23" s="227"/>
      <c r="BN23" s="227"/>
      <c r="BO23" s="227"/>
      <c r="BP23" s="227"/>
      <c r="BQ23" s="233">
        <v>17</v>
      </c>
      <c r="BR23" s="234"/>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29"/>
    </row>
    <row r="24" spans="1:131" s="230" customFormat="1" ht="26.25" customHeight="1" x14ac:dyDescent="0.15">
      <c r="A24" s="795" t="s">
        <v>397</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26"/>
      <c r="BA24" s="226"/>
      <c r="BB24" s="226"/>
      <c r="BC24" s="226"/>
      <c r="BD24" s="226"/>
      <c r="BE24" s="227"/>
      <c r="BF24" s="227"/>
      <c r="BG24" s="227"/>
      <c r="BH24" s="227"/>
      <c r="BI24" s="227"/>
      <c r="BJ24" s="227"/>
      <c r="BK24" s="227"/>
      <c r="BL24" s="227"/>
      <c r="BM24" s="227"/>
      <c r="BN24" s="227"/>
      <c r="BO24" s="227"/>
      <c r="BP24" s="227"/>
      <c r="BQ24" s="233">
        <v>18</v>
      </c>
      <c r="BR24" s="234"/>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29"/>
    </row>
    <row r="25" spans="1:131" ht="26.25" customHeight="1" thickBot="1" x14ac:dyDescent="0.2">
      <c r="A25" s="712" t="s">
        <v>398</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26"/>
      <c r="BK25" s="226"/>
      <c r="BL25" s="226"/>
      <c r="BM25" s="226"/>
      <c r="BN25" s="226"/>
      <c r="BO25" s="236"/>
      <c r="BP25" s="236"/>
      <c r="BQ25" s="233">
        <v>19</v>
      </c>
      <c r="BR25" s="234"/>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24"/>
    </row>
    <row r="26" spans="1:131" ht="26.25" customHeight="1" x14ac:dyDescent="0.15">
      <c r="A26" s="714" t="s">
        <v>373</v>
      </c>
      <c r="B26" s="715"/>
      <c r="C26" s="715"/>
      <c r="D26" s="715"/>
      <c r="E26" s="715"/>
      <c r="F26" s="715"/>
      <c r="G26" s="715"/>
      <c r="H26" s="715"/>
      <c r="I26" s="715"/>
      <c r="J26" s="715"/>
      <c r="K26" s="715"/>
      <c r="L26" s="715"/>
      <c r="M26" s="715"/>
      <c r="N26" s="715"/>
      <c r="O26" s="715"/>
      <c r="P26" s="716"/>
      <c r="Q26" s="720" t="s">
        <v>399</v>
      </c>
      <c r="R26" s="721"/>
      <c r="S26" s="721"/>
      <c r="T26" s="721"/>
      <c r="U26" s="722"/>
      <c r="V26" s="720" t="s">
        <v>400</v>
      </c>
      <c r="W26" s="721"/>
      <c r="X26" s="721"/>
      <c r="Y26" s="721"/>
      <c r="Z26" s="722"/>
      <c r="AA26" s="720" t="s">
        <v>401</v>
      </c>
      <c r="AB26" s="721"/>
      <c r="AC26" s="721"/>
      <c r="AD26" s="721"/>
      <c r="AE26" s="721"/>
      <c r="AF26" s="801" t="s">
        <v>402</v>
      </c>
      <c r="AG26" s="802"/>
      <c r="AH26" s="802"/>
      <c r="AI26" s="802"/>
      <c r="AJ26" s="803"/>
      <c r="AK26" s="721" t="s">
        <v>403</v>
      </c>
      <c r="AL26" s="721"/>
      <c r="AM26" s="721"/>
      <c r="AN26" s="721"/>
      <c r="AO26" s="722"/>
      <c r="AP26" s="720" t="s">
        <v>404</v>
      </c>
      <c r="AQ26" s="721"/>
      <c r="AR26" s="721"/>
      <c r="AS26" s="721"/>
      <c r="AT26" s="722"/>
      <c r="AU26" s="720" t="s">
        <v>405</v>
      </c>
      <c r="AV26" s="721"/>
      <c r="AW26" s="721"/>
      <c r="AX26" s="721"/>
      <c r="AY26" s="722"/>
      <c r="AZ26" s="720" t="s">
        <v>406</v>
      </c>
      <c r="BA26" s="721"/>
      <c r="BB26" s="721"/>
      <c r="BC26" s="721"/>
      <c r="BD26" s="722"/>
      <c r="BE26" s="720" t="s">
        <v>380</v>
      </c>
      <c r="BF26" s="721"/>
      <c r="BG26" s="721"/>
      <c r="BH26" s="721"/>
      <c r="BI26" s="727"/>
      <c r="BJ26" s="226"/>
      <c r="BK26" s="226"/>
      <c r="BL26" s="226"/>
      <c r="BM26" s="226"/>
      <c r="BN26" s="226"/>
      <c r="BO26" s="236"/>
      <c r="BP26" s="236"/>
      <c r="BQ26" s="233">
        <v>20</v>
      </c>
      <c r="BR26" s="234"/>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24"/>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26"/>
      <c r="BK27" s="226"/>
      <c r="BL27" s="226"/>
      <c r="BM27" s="226"/>
      <c r="BN27" s="226"/>
      <c r="BO27" s="236"/>
      <c r="BP27" s="236"/>
      <c r="BQ27" s="233">
        <v>21</v>
      </c>
      <c r="BR27" s="234"/>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24"/>
    </row>
    <row r="28" spans="1:131" ht="26.25" customHeight="1" thickTop="1" x14ac:dyDescent="0.15">
      <c r="A28" s="237">
        <v>1</v>
      </c>
      <c r="B28" s="736" t="s">
        <v>407</v>
      </c>
      <c r="C28" s="737"/>
      <c r="D28" s="737"/>
      <c r="E28" s="737"/>
      <c r="F28" s="737"/>
      <c r="G28" s="737"/>
      <c r="H28" s="737"/>
      <c r="I28" s="737"/>
      <c r="J28" s="737"/>
      <c r="K28" s="737"/>
      <c r="L28" s="737"/>
      <c r="M28" s="737"/>
      <c r="N28" s="737"/>
      <c r="O28" s="737"/>
      <c r="P28" s="738"/>
      <c r="Q28" s="809">
        <v>1029</v>
      </c>
      <c r="R28" s="810"/>
      <c r="S28" s="810"/>
      <c r="T28" s="810"/>
      <c r="U28" s="810"/>
      <c r="V28" s="810">
        <v>1029</v>
      </c>
      <c r="W28" s="810"/>
      <c r="X28" s="810"/>
      <c r="Y28" s="810"/>
      <c r="Z28" s="810"/>
      <c r="AA28" s="810" t="s">
        <v>600</v>
      </c>
      <c r="AB28" s="810"/>
      <c r="AC28" s="810"/>
      <c r="AD28" s="810"/>
      <c r="AE28" s="811"/>
      <c r="AF28" s="812" t="s">
        <v>396</v>
      </c>
      <c r="AG28" s="810"/>
      <c r="AH28" s="810"/>
      <c r="AI28" s="810"/>
      <c r="AJ28" s="813"/>
      <c r="AK28" s="814">
        <v>136</v>
      </c>
      <c r="AL28" s="815"/>
      <c r="AM28" s="815"/>
      <c r="AN28" s="815"/>
      <c r="AO28" s="815"/>
      <c r="AP28" s="815" t="s">
        <v>600</v>
      </c>
      <c r="AQ28" s="815"/>
      <c r="AR28" s="815"/>
      <c r="AS28" s="815"/>
      <c r="AT28" s="815"/>
      <c r="AU28" s="815" t="s">
        <v>600</v>
      </c>
      <c r="AV28" s="815"/>
      <c r="AW28" s="815"/>
      <c r="AX28" s="815"/>
      <c r="AY28" s="815"/>
      <c r="AZ28" s="816" t="s">
        <v>600</v>
      </c>
      <c r="BA28" s="816"/>
      <c r="BB28" s="816"/>
      <c r="BC28" s="816"/>
      <c r="BD28" s="816"/>
      <c r="BE28" s="807"/>
      <c r="BF28" s="807"/>
      <c r="BG28" s="807"/>
      <c r="BH28" s="807"/>
      <c r="BI28" s="808"/>
      <c r="BJ28" s="226"/>
      <c r="BK28" s="226"/>
      <c r="BL28" s="226"/>
      <c r="BM28" s="226"/>
      <c r="BN28" s="226"/>
      <c r="BO28" s="236"/>
      <c r="BP28" s="236"/>
      <c r="BQ28" s="233">
        <v>22</v>
      </c>
      <c r="BR28" s="234"/>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24"/>
    </row>
    <row r="29" spans="1:131" ht="26.25" customHeight="1" x14ac:dyDescent="0.15">
      <c r="A29" s="237">
        <v>2</v>
      </c>
      <c r="B29" s="767" t="s">
        <v>408</v>
      </c>
      <c r="C29" s="768"/>
      <c r="D29" s="768"/>
      <c r="E29" s="768"/>
      <c r="F29" s="768"/>
      <c r="G29" s="768"/>
      <c r="H29" s="768"/>
      <c r="I29" s="768"/>
      <c r="J29" s="768"/>
      <c r="K29" s="768"/>
      <c r="L29" s="768"/>
      <c r="M29" s="768"/>
      <c r="N29" s="768"/>
      <c r="O29" s="768"/>
      <c r="P29" s="769"/>
      <c r="Q29" s="770">
        <v>1287</v>
      </c>
      <c r="R29" s="771"/>
      <c r="S29" s="771"/>
      <c r="T29" s="771"/>
      <c r="U29" s="771"/>
      <c r="V29" s="771">
        <v>1287</v>
      </c>
      <c r="W29" s="771"/>
      <c r="X29" s="771"/>
      <c r="Y29" s="771"/>
      <c r="Z29" s="771"/>
      <c r="AA29" s="771">
        <v>0</v>
      </c>
      <c r="AB29" s="771"/>
      <c r="AC29" s="771"/>
      <c r="AD29" s="771"/>
      <c r="AE29" s="772"/>
      <c r="AF29" s="773">
        <v>0</v>
      </c>
      <c r="AG29" s="774"/>
      <c r="AH29" s="774"/>
      <c r="AI29" s="774"/>
      <c r="AJ29" s="775"/>
      <c r="AK29" s="821">
        <v>218</v>
      </c>
      <c r="AL29" s="817"/>
      <c r="AM29" s="817"/>
      <c r="AN29" s="817"/>
      <c r="AO29" s="817"/>
      <c r="AP29" s="817" t="s">
        <v>600</v>
      </c>
      <c r="AQ29" s="817"/>
      <c r="AR29" s="817"/>
      <c r="AS29" s="817"/>
      <c r="AT29" s="817"/>
      <c r="AU29" s="817" t="s">
        <v>600</v>
      </c>
      <c r="AV29" s="817"/>
      <c r="AW29" s="817"/>
      <c r="AX29" s="817"/>
      <c r="AY29" s="817"/>
      <c r="AZ29" s="818" t="s">
        <v>600</v>
      </c>
      <c r="BA29" s="818"/>
      <c r="BB29" s="818"/>
      <c r="BC29" s="818"/>
      <c r="BD29" s="818"/>
      <c r="BE29" s="819"/>
      <c r="BF29" s="819"/>
      <c r="BG29" s="819"/>
      <c r="BH29" s="819"/>
      <c r="BI29" s="820"/>
      <c r="BJ29" s="226"/>
      <c r="BK29" s="226"/>
      <c r="BL29" s="226"/>
      <c r="BM29" s="226"/>
      <c r="BN29" s="226"/>
      <c r="BO29" s="236"/>
      <c r="BP29" s="236"/>
      <c r="BQ29" s="233">
        <v>23</v>
      </c>
      <c r="BR29" s="234"/>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24"/>
    </row>
    <row r="30" spans="1:131" ht="26.25" customHeight="1" x14ac:dyDescent="0.15">
      <c r="A30" s="237">
        <v>3</v>
      </c>
      <c r="B30" s="767" t="s">
        <v>409</v>
      </c>
      <c r="C30" s="768"/>
      <c r="D30" s="768"/>
      <c r="E30" s="768"/>
      <c r="F30" s="768"/>
      <c r="G30" s="768"/>
      <c r="H30" s="768"/>
      <c r="I30" s="768"/>
      <c r="J30" s="768"/>
      <c r="K30" s="768"/>
      <c r="L30" s="768"/>
      <c r="M30" s="768"/>
      <c r="N30" s="768"/>
      <c r="O30" s="768"/>
      <c r="P30" s="769"/>
      <c r="Q30" s="770">
        <v>135</v>
      </c>
      <c r="R30" s="771"/>
      <c r="S30" s="771"/>
      <c r="T30" s="771"/>
      <c r="U30" s="771"/>
      <c r="V30" s="771">
        <v>131</v>
      </c>
      <c r="W30" s="771"/>
      <c r="X30" s="771"/>
      <c r="Y30" s="771"/>
      <c r="Z30" s="771"/>
      <c r="AA30" s="771">
        <v>4</v>
      </c>
      <c r="AB30" s="771"/>
      <c r="AC30" s="771"/>
      <c r="AD30" s="771"/>
      <c r="AE30" s="772"/>
      <c r="AF30" s="773">
        <v>4</v>
      </c>
      <c r="AG30" s="774"/>
      <c r="AH30" s="774"/>
      <c r="AI30" s="774"/>
      <c r="AJ30" s="775"/>
      <c r="AK30" s="821">
        <v>52</v>
      </c>
      <c r="AL30" s="817"/>
      <c r="AM30" s="817"/>
      <c r="AN30" s="817"/>
      <c r="AO30" s="817"/>
      <c r="AP30" s="817" t="s">
        <v>600</v>
      </c>
      <c r="AQ30" s="817"/>
      <c r="AR30" s="817"/>
      <c r="AS30" s="817"/>
      <c r="AT30" s="817"/>
      <c r="AU30" s="817" t="s">
        <v>600</v>
      </c>
      <c r="AV30" s="817"/>
      <c r="AW30" s="817"/>
      <c r="AX30" s="817"/>
      <c r="AY30" s="817"/>
      <c r="AZ30" s="818" t="s">
        <v>600</v>
      </c>
      <c r="BA30" s="818"/>
      <c r="BB30" s="818"/>
      <c r="BC30" s="818"/>
      <c r="BD30" s="818"/>
      <c r="BE30" s="819"/>
      <c r="BF30" s="819"/>
      <c r="BG30" s="819"/>
      <c r="BH30" s="819"/>
      <c r="BI30" s="820"/>
      <c r="BJ30" s="226"/>
      <c r="BK30" s="226"/>
      <c r="BL30" s="226"/>
      <c r="BM30" s="226"/>
      <c r="BN30" s="226"/>
      <c r="BO30" s="236"/>
      <c r="BP30" s="236"/>
      <c r="BQ30" s="233">
        <v>24</v>
      </c>
      <c r="BR30" s="234"/>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24"/>
    </row>
    <row r="31" spans="1:131" ht="26.25" customHeight="1" x14ac:dyDescent="0.15">
      <c r="A31" s="237">
        <v>4</v>
      </c>
      <c r="B31" s="767" t="s">
        <v>410</v>
      </c>
      <c r="C31" s="768"/>
      <c r="D31" s="768"/>
      <c r="E31" s="768"/>
      <c r="F31" s="768"/>
      <c r="G31" s="768"/>
      <c r="H31" s="768"/>
      <c r="I31" s="768"/>
      <c r="J31" s="768"/>
      <c r="K31" s="768"/>
      <c r="L31" s="768"/>
      <c r="M31" s="768"/>
      <c r="N31" s="768"/>
      <c r="O31" s="768"/>
      <c r="P31" s="769"/>
      <c r="Q31" s="770">
        <v>146</v>
      </c>
      <c r="R31" s="771"/>
      <c r="S31" s="771"/>
      <c r="T31" s="771"/>
      <c r="U31" s="771"/>
      <c r="V31" s="771">
        <v>134</v>
      </c>
      <c r="W31" s="771"/>
      <c r="X31" s="771"/>
      <c r="Y31" s="771"/>
      <c r="Z31" s="771"/>
      <c r="AA31" s="771">
        <v>12</v>
      </c>
      <c r="AB31" s="771"/>
      <c r="AC31" s="771"/>
      <c r="AD31" s="771"/>
      <c r="AE31" s="772"/>
      <c r="AF31" s="773">
        <v>134</v>
      </c>
      <c r="AG31" s="774"/>
      <c r="AH31" s="774"/>
      <c r="AI31" s="774"/>
      <c r="AJ31" s="775"/>
      <c r="AK31" s="821">
        <v>47</v>
      </c>
      <c r="AL31" s="817"/>
      <c r="AM31" s="817"/>
      <c r="AN31" s="817"/>
      <c r="AO31" s="817"/>
      <c r="AP31" s="817">
        <v>811</v>
      </c>
      <c r="AQ31" s="817"/>
      <c r="AR31" s="817"/>
      <c r="AS31" s="817"/>
      <c r="AT31" s="817"/>
      <c r="AU31" s="817">
        <v>523</v>
      </c>
      <c r="AV31" s="817"/>
      <c r="AW31" s="817"/>
      <c r="AX31" s="817"/>
      <c r="AY31" s="817"/>
      <c r="AZ31" s="818" t="s">
        <v>600</v>
      </c>
      <c r="BA31" s="818"/>
      <c r="BB31" s="818"/>
      <c r="BC31" s="818"/>
      <c r="BD31" s="818"/>
      <c r="BE31" s="819" t="s">
        <v>411</v>
      </c>
      <c r="BF31" s="819"/>
      <c r="BG31" s="819"/>
      <c r="BH31" s="819"/>
      <c r="BI31" s="820"/>
      <c r="BJ31" s="226"/>
      <c r="BK31" s="226"/>
      <c r="BL31" s="226"/>
      <c r="BM31" s="226"/>
      <c r="BN31" s="226"/>
      <c r="BO31" s="236"/>
      <c r="BP31" s="236"/>
      <c r="BQ31" s="233">
        <v>25</v>
      </c>
      <c r="BR31" s="234"/>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24"/>
    </row>
    <row r="32" spans="1:131" ht="26.25" customHeight="1" x14ac:dyDescent="0.15">
      <c r="A32" s="237">
        <v>5</v>
      </c>
      <c r="B32" s="767" t="s">
        <v>412</v>
      </c>
      <c r="C32" s="768"/>
      <c r="D32" s="768"/>
      <c r="E32" s="768"/>
      <c r="F32" s="768"/>
      <c r="G32" s="768"/>
      <c r="H32" s="768"/>
      <c r="I32" s="768"/>
      <c r="J32" s="768"/>
      <c r="K32" s="768"/>
      <c r="L32" s="768"/>
      <c r="M32" s="768"/>
      <c r="N32" s="768"/>
      <c r="O32" s="768"/>
      <c r="P32" s="769"/>
      <c r="Q32" s="770">
        <v>40</v>
      </c>
      <c r="R32" s="771"/>
      <c r="S32" s="771"/>
      <c r="T32" s="771"/>
      <c r="U32" s="771"/>
      <c r="V32" s="771">
        <v>40</v>
      </c>
      <c r="W32" s="771"/>
      <c r="X32" s="771"/>
      <c r="Y32" s="771"/>
      <c r="Z32" s="771"/>
      <c r="AA32" s="771">
        <v>0</v>
      </c>
      <c r="AB32" s="771"/>
      <c r="AC32" s="771"/>
      <c r="AD32" s="771"/>
      <c r="AE32" s="772"/>
      <c r="AF32" s="773">
        <v>0</v>
      </c>
      <c r="AG32" s="774"/>
      <c r="AH32" s="774"/>
      <c r="AI32" s="774"/>
      <c r="AJ32" s="775"/>
      <c r="AK32" s="821">
        <v>19</v>
      </c>
      <c r="AL32" s="817"/>
      <c r="AM32" s="817"/>
      <c r="AN32" s="817"/>
      <c r="AO32" s="817"/>
      <c r="AP32" s="817">
        <v>174</v>
      </c>
      <c r="AQ32" s="817"/>
      <c r="AR32" s="817"/>
      <c r="AS32" s="817"/>
      <c r="AT32" s="817"/>
      <c r="AU32" s="817">
        <v>174</v>
      </c>
      <c r="AV32" s="817"/>
      <c r="AW32" s="817"/>
      <c r="AX32" s="817"/>
      <c r="AY32" s="817"/>
      <c r="AZ32" s="818" t="s">
        <v>600</v>
      </c>
      <c r="BA32" s="818"/>
      <c r="BB32" s="818"/>
      <c r="BC32" s="818"/>
      <c r="BD32" s="818"/>
      <c r="BE32" s="819" t="s">
        <v>413</v>
      </c>
      <c r="BF32" s="819"/>
      <c r="BG32" s="819"/>
      <c r="BH32" s="819"/>
      <c r="BI32" s="820"/>
      <c r="BJ32" s="226"/>
      <c r="BK32" s="226"/>
      <c r="BL32" s="226"/>
      <c r="BM32" s="226"/>
      <c r="BN32" s="226"/>
      <c r="BO32" s="236"/>
      <c r="BP32" s="236"/>
      <c r="BQ32" s="233">
        <v>26</v>
      </c>
      <c r="BR32" s="234"/>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24"/>
    </row>
    <row r="33" spans="1:131" ht="26.25" customHeight="1" x14ac:dyDescent="0.15">
      <c r="A33" s="237">
        <v>6</v>
      </c>
      <c r="B33" s="767"/>
      <c r="C33" s="768"/>
      <c r="D33" s="768"/>
      <c r="E33" s="768"/>
      <c r="F33" s="768"/>
      <c r="G33" s="768"/>
      <c r="H33" s="768"/>
      <c r="I33" s="768"/>
      <c r="J33" s="768"/>
      <c r="K33" s="768"/>
      <c r="L33" s="768"/>
      <c r="M33" s="768"/>
      <c r="N33" s="768"/>
      <c r="O33" s="768"/>
      <c r="P33" s="769"/>
      <c r="Q33" s="770"/>
      <c r="R33" s="771"/>
      <c r="S33" s="771"/>
      <c r="T33" s="771"/>
      <c r="U33" s="771"/>
      <c r="V33" s="771"/>
      <c r="W33" s="771"/>
      <c r="X33" s="771"/>
      <c r="Y33" s="771"/>
      <c r="Z33" s="771"/>
      <c r="AA33" s="771"/>
      <c r="AB33" s="771"/>
      <c r="AC33" s="771"/>
      <c r="AD33" s="771"/>
      <c r="AE33" s="772"/>
      <c r="AF33" s="773"/>
      <c r="AG33" s="774"/>
      <c r="AH33" s="774"/>
      <c r="AI33" s="774"/>
      <c r="AJ33" s="775"/>
      <c r="AK33" s="821"/>
      <c r="AL33" s="817"/>
      <c r="AM33" s="817"/>
      <c r="AN33" s="817"/>
      <c r="AO33" s="817"/>
      <c r="AP33" s="817"/>
      <c r="AQ33" s="817"/>
      <c r="AR33" s="817"/>
      <c r="AS33" s="817"/>
      <c r="AT33" s="817"/>
      <c r="AU33" s="817"/>
      <c r="AV33" s="817"/>
      <c r="AW33" s="817"/>
      <c r="AX33" s="817"/>
      <c r="AY33" s="817"/>
      <c r="AZ33" s="818"/>
      <c r="BA33" s="818"/>
      <c r="BB33" s="818"/>
      <c r="BC33" s="818"/>
      <c r="BD33" s="818"/>
      <c r="BE33" s="819"/>
      <c r="BF33" s="819"/>
      <c r="BG33" s="819"/>
      <c r="BH33" s="819"/>
      <c r="BI33" s="820"/>
      <c r="BJ33" s="226"/>
      <c r="BK33" s="226"/>
      <c r="BL33" s="226"/>
      <c r="BM33" s="226"/>
      <c r="BN33" s="226"/>
      <c r="BO33" s="236"/>
      <c r="BP33" s="236"/>
      <c r="BQ33" s="233">
        <v>27</v>
      </c>
      <c r="BR33" s="234"/>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24"/>
    </row>
    <row r="34" spans="1:131" ht="26.25" customHeight="1" x14ac:dyDescent="0.15">
      <c r="A34" s="237">
        <v>7</v>
      </c>
      <c r="B34" s="767"/>
      <c r="C34" s="768"/>
      <c r="D34" s="768"/>
      <c r="E34" s="768"/>
      <c r="F34" s="768"/>
      <c r="G34" s="768"/>
      <c r="H34" s="768"/>
      <c r="I34" s="768"/>
      <c r="J34" s="768"/>
      <c r="K34" s="768"/>
      <c r="L34" s="768"/>
      <c r="M34" s="768"/>
      <c r="N34" s="768"/>
      <c r="O34" s="768"/>
      <c r="P34" s="769"/>
      <c r="Q34" s="770"/>
      <c r="R34" s="771"/>
      <c r="S34" s="771"/>
      <c r="T34" s="771"/>
      <c r="U34" s="771"/>
      <c r="V34" s="771"/>
      <c r="W34" s="771"/>
      <c r="X34" s="771"/>
      <c r="Y34" s="771"/>
      <c r="Z34" s="771"/>
      <c r="AA34" s="771"/>
      <c r="AB34" s="771"/>
      <c r="AC34" s="771"/>
      <c r="AD34" s="771"/>
      <c r="AE34" s="772"/>
      <c r="AF34" s="773"/>
      <c r="AG34" s="774"/>
      <c r="AH34" s="774"/>
      <c r="AI34" s="774"/>
      <c r="AJ34" s="775"/>
      <c r="AK34" s="821"/>
      <c r="AL34" s="817"/>
      <c r="AM34" s="817"/>
      <c r="AN34" s="817"/>
      <c r="AO34" s="817"/>
      <c r="AP34" s="817"/>
      <c r="AQ34" s="817"/>
      <c r="AR34" s="817"/>
      <c r="AS34" s="817"/>
      <c r="AT34" s="817"/>
      <c r="AU34" s="817"/>
      <c r="AV34" s="817"/>
      <c r="AW34" s="817"/>
      <c r="AX34" s="817"/>
      <c r="AY34" s="817"/>
      <c r="AZ34" s="818"/>
      <c r="BA34" s="818"/>
      <c r="BB34" s="818"/>
      <c r="BC34" s="818"/>
      <c r="BD34" s="818"/>
      <c r="BE34" s="819"/>
      <c r="BF34" s="819"/>
      <c r="BG34" s="819"/>
      <c r="BH34" s="819"/>
      <c r="BI34" s="820"/>
      <c r="BJ34" s="226"/>
      <c r="BK34" s="226"/>
      <c r="BL34" s="226"/>
      <c r="BM34" s="226"/>
      <c r="BN34" s="226"/>
      <c r="BO34" s="236"/>
      <c r="BP34" s="236"/>
      <c r="BQ34" s="233">
        <v>28</v>
      </c>
      <c r="BR34" s="234"/>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24"/>
    </row>
    <row r="35" spans="1:131" ht="26.25" customHeight="1" x14ac:dyDescent="0.15">
      <c r="A35" s="237">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26"/>
      <c r="BK35" s="226"/>
      <c r="BL35" s="226"/>
      <c r="BM35" s="226"/>
      <c r="BN35" s="226"/>
      <c r="BO35" s="236"/>
      <c r="BP35" s="236"/>
      <c r="BQ35" s="233">
        <v>29</v>
      </c>
      <c r="BR35" s="234"/>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24"/>
    </row>
    <row r="36" spans="1:131" ht="26.25" customHeight="1" x14ac:dyDescent="0.15">
      <c r="A36" s="237">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26"/>
      <c r="BK36" s="226"/>
      <c r="BL36" s="226"/>
      <c r="BM36" s="226"/>
      <c r="BN36" s="226"/>
      <c r="BO36" s="236"/>
      <c r="BP36" s="236"/>
      <c r="BQ36" s="233">
        <v>30</v>
      </c>
      <c r="BR36" s="234"/>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24"/>
    </row>
    <row r="37" spans="1:131" ht="26.25" customHeight="1" x14ac:dyDescent="0.15">
      <c r="A37" s="237">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26"/>
      <c r="BK37" s="226"/>
      <c r="BL37" s="226"/>
      <c r="BM37" s="226"/>
      <c r="BN37" s="226"/>
      <c r="BO37" s="236"/>
      <c r="BP37" s="236"/>
      <c r="BQ37" s="233">
        <v>31</v>
      </c>
      <c r="BR37" s="234"/>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24"/>
    </row>
    <row r="38" spans="1:131" ht="26.25" customHeight="1" x14ac:dyDescent="0.15">
      <c r="A38" s="237">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26"/>
      <c r="BK38" s="226"/>
      <c r="BL38" s="226"/>
      <c r="BM38" s="226"/>
      <c r="BN38" s="226"/>
      <c r="BO38" s="236"/>
      <c r="BP38" s="236"/>
      <c r="BQ38" s="233">
        <v>32</v>
      </c>
      <c r="BR38" s="234"/>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24"/>
    </row>
    <row r="39" spans="1:131" ht="26.25" customHeight="1" x14ac:dyDescent="0.15">
      <c r="A39" s="237">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26"/>
      <c r="BK39" s="226"/>
      <c r="BL39" s="226"/>
      <c r="BM39" s="226"/>
      <c r="BN39" s="226"/>
      <c r="BO39" s="236"/>
      <c r="BP39" s="236"/>
      <c r="BQ39" s="233">
        <v>33</v>
      </c>
      <c r="BR39" s="234"/>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24"/>
    </row>
    <row r="40" spans="1:131" ht="26.25" customHeight="1" x14ac:dyDescent="0.15">
      <c r="A40" s="233">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26"/>
      <c r="BK40" s="226"/>
      <c r="BL40" s="226"/>
      <c r="BM40" s="226"/>
      <c r="BN40" s="226"/>
      <c r="BO40" s="236"/>
      <c r="BP40" s="236"/>
      <c r="BQ40" s="233">
        <v>34</v>
      </c>
      <c r="BR40" s="234"/>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24"/>
    </row>
    <row r="41" spans="1:131" ht="26.25" customHeight="1" x14ac:dyDescent="0.15">
      <c r="A41" s="233">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26"/>
      <c r="BK41" s="226"/>
      <c r="BL41" s="226"/>
      <c r="BM41" s="226"/>
      <c r="BN41" s="226"/>
      <c r="BO41" s="236"/>
      <c r="BP41" s="236"/>
      <c r="BQ41" s="233">
        <v>35</v>
      </c>
      <c r="BR41" s="234"/>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24"/>
    </row>
    <row r="42" spans="1:131" ht="26.25" customHeight="1" x14ac:dyDescent="0.15">
      <c r="A42" s="233">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26"/>
      <c r="BK42" s="226"/>
      <c r="BL42" s="226"/>
      <c r="BM42" s="226"/>
      <c r="BN42" s="226"/>
      <c r="BO42" s="236"/>
      <c r="BP42" s="236"/>
      <c r="BQ42" s="233">
        <v>36</v>
      </c>
      <c r="BR42" s="234"/>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24"/>
    </row>
    <row r="43" spans="1:131" ht="26.25" customHeight="1" x14ac:dyDescent="0.15">
      <c r="A43" s="233">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26"/>
      <c r="BK43" s="226"/>
      <c r="BL43" s="226"/>
      <c r="BM43" s="226"/>
      <c r="BN43" s="226"/>
      <c r="BO43" s="236"/>
      <c r="BP43" s="236"/>
      <c r="BQ43" s="233">
        <v>37</v>
      </c>
      <c r="BR43" s="234"/>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24"/>
    </row>
    <row r="44" spans="1:131" ht="26.25" customHeight="1" x14ac:dyDescent="0.15">
      <c r="A44" s="233">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26"/>
      <c r="BK44" s="226"/>
      <c r="BL44" s="226"/>
      <c r="BM44" s="226"/>
      <c r="BN44" s="226"/>
      <c r="BO44" s="236"/>
      <c r="BP44" s="236"/>
      <c r="BQ44" s="233">
        <v>38</v>
      </c>
      <c r="BR44" s="234"/>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24"/>
    </row>
    <row r="45" spans="1:131" ht="26.25" customHeight="1" x14ac:dyDescent="0.15">
      <c r="A45" s="233">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26"/>
      <c r="BK45" s="226"/>
      <c r="BL45" s="226"/>
      <c r="BM45" s="226"/>
      <c r="BN45" s="226"/>
      <c r="BO45" s="236"/>
      <c r="BP45" s="236"/>
      <c r="BQ45" s="233">
        <v>39</v>
      </c>
      <c r="BR45" s="234"/>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24"/>
    </row>
    <row r="46" spans="1:131" ht="26.25" customHeight="1" x14ac:dyDescent="0.15">
      <c r="A46" s="233">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26"/>
      <c r="BK46" s="226"/>
      <c r="BL46" s="226"/>
      <c r="BM46" s="226"/>
      <c r="BN46" s="226"/>
      <c r="BO46" s="236"/>
      <c r="BP46" s="236"/>
      <c r="BQ46" s="233">
        <v>40</v>
      </c>
      <c r="BR46" s="234"/>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24"/>
    </row>
    <row r="47" spans="1:131" ht="26.25" customHeight="1" x14ac:dyDescent="0.15">
      <c r="A47" s="233">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26"/>
      <c r="BK47" s="226"/>
      <c r="BL47" s="226"/>
      <c r="BM47" s="226"/>
      <c r="BN47" s="226"/>
      <c r="BO47" s="236"/>
      <c r="BP47" s="236"/>
      <c r="BQ47" s="233">
        <v>41</v>
      </c>
      <c r="BR47" s="234"/>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24"/>
    </row>
    <row r="48" spans="1:131" ht="26.25" customHeight="1" x14ac:dyDescent="0.15">
      <c r="A48" s="233">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26"/>
      <c r="BK48" s="226"/>
      <c r="BL48" s="226"/>
      <c r="BM48" s="226"/>
      <c r="BN48" s="226"/>
      <c r="BO48" s="236"/>
      <c r="BP48" s="236"/>
      <c r="BQ48" s="233">
        <v>42</v>
      </c>
      <c r="BR48" s="234"/>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24"/>
    </row>
    <row r="49" spans="1:131" ht="26.25" customHeight="1" x14ac:dyDescent="0.15">
      <c r="A49" s="233">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26"/>
      <c r="BK49" s="226"/>
      <c r="BL49" s="226"/>
      <c r="BM49" s="226"/>
      <c r="BN49" s="226"/>
      <c r="BO49" s="236"/>
      <c r="BP49" s="236"/>
      <c r="BQ49" s="233">
        <v>43</v>
      </c>
      <c r="BR49" s="234"/>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24"/>
    </row>
    <row r="50" spans="1:131" ht="26.25" customHeight="1" x14ac:dyDescent="0.15">
      <c r="A50" s="233">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26"/>
      <c r="BK50" s="226"/>
      <c r="BL50" s="226"/>
      <c r="BM50" s="226"/>
      <c r="BN50" s="226"/>
      <c r="BO50" s="236"/>
      <c r="BP50" s="236"/>
      <c r="BQ50" s="233">
        <v>44</v>
      </c>
      <c r="BR50" s="234"/>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24"/>
    </row>
    <row r="51" spans="1:131" ht="26.25" customHeight="1" x14ac:dyDescent="0.15">
      <c r="A51" s="233">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26"/>
      <c r="BK51" s="226"/>
      <c r="BL51" s="226"/>
      <c r="BM51" s="226"/>
      <c r="BN51" s="226"/>
      <c r="BO51" s="236"/>
      <c r="BP51" s="236"/>
      <c r="BQ51" s="233">
        <v>45</v>
      </c>
      <c r="BR51" s="234"/>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24"/>
    </row>
    <row r="52" spans="1:131" ht="26.25" customHeight="1" x14ac:dyDescent="0.15">
      <c r="A52" s="233">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26"/>
      <c r="BK52" s="226"/>
      <c r="BL52" s="226"/>
      <c r="BM52" s="226"/>
      <c r="BN52" s="226"/>
      <c r="BO52" s="236"/>
      <c r="BP52" s="236"/>
      <c r="BQ52" s="233">
        <v>46</v>
      </c>
      <c r="BR52" s="234"/>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24"/>
    </row>
    <row r="53" spans="1:131" ht="26.25" customHeight="1" x14ac:dyDescent="0.15">
      <c r="A53" s="233">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26"/>
      <c r="BK53" s="226"/>
      <c r="BL53" s="226"/>
      <c r="BM53" s="226"/>
      <c r="BN53" s="226"/>
      <c r="BO53" s="236"/>
      <c r="BP53" s="236"/>
      <c r="BQ53" s="233">
        <v>47</v>
      </c>
      <c r="BR53" s="234"/>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24"/>
    </row>
    <row r="54" spans="1:131" ht="26.25" customHeight="1" x14ac:dyDescent="0.15">
      <c r="A54" s="233">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26"/>
      <c r="BK54" s="226"/>
      <c r="BL54" s="226"/>
      <c r="BM54" s="226"/>
      <c r="BN54" s="226"/>
      <c r="BO54" s="236"/>
      <c r="BP54" s="236"/>
      <c r="BQ54" s="233">
        <v>48</v>
      </c>
      <c r="BR54" s="234"/>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24"/>
    </row>
    <row r="55" spans="1:131" ht="26.25" customHeight="1" x14ac:dyDescent="0.15">
      <c r="A55" s="233">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26"/>
      <c r="BK55" s="226"/>
      <c r="BL55" s="226"/>
      <c r="BM55" s="226"/>
      <c r="BN55" s="226"/>
      <c r="BO55" s="236"/>
      <c r="BP55" s="236"/>
      <c r="BQ55" s="233">
        <v>49</v>
      </c>
      <c r="BR55" s="234"/>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24"/>
    </row>
    <row r="56" spans="1:131" ht="26.25" customHeight="1" x14ac:dyDescent="0.15">
      <c r="A56" s="233">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26"/>
      <c r="BK56" s="226"/>
      <c r="BL56" s="226"/>
      <c r="BM56" s="226"/>
      <c r="BN56" s="226"/>
      <c r="BO56" s="236"/>
      <c r="BP56" s="236"/>
      <c r="BQ56" s="233">
        <v>50</v>
      </c>
      <c r="BR56" s="234"/>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24"/>
    </row>
    <row r="57" spans="1:131" ht="26.25" customHeight="1" x14ac:dyDescent="0.15">
      <c r="A57" s="233">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26"/>
      <c r="BK57" s="226"/>
      <c r="BL57" s="226"/>
      <c r="BM57" s="226"/>
      <c r="BN57" s="226"/>
      <c r="BO57" s="236"/>
      <c r="BP57" s="236"/>
      <c r="BQ57" s="233">
        <v>51</v>
      </c>
      <c r="BR57" s="234"/>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24"/>
    </row>
    <row r="58" spans="1:131" ht="26.25" customHeight="1" x14ac:dyDescent="0.15">
      <c r="A58" s="233">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26"/>
      <c r="BK58" s="226"/>
      <c r="BL58" s="226"/>
      <c r="BM58" s="226"/>
      <c r="BN58" s="226"/>
      <c r="BO58" s="236"/>
      <c r="BP58" s="236"/>
      <c r="BQ58" s="233">
        <v>52</v>
      </c>
      <c r="BR58" s="234"/>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24"/>
    </row>
    <row r="59" spans="1:131" ht="26.25" customHeight="1" x14ac:dyDescent="0.15">
      <c r="A59" s="233">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26"/>
      <c r="BK59" s="226"/>
      <c r="BL59" s="226"/>
      <c r="BM59" s="226"/>
      <c r="BN59" s="226"/>
      <c r="BO59" s="236"/>
      <c r="BP59" s="236"/>
      <c r="BQ59" s="233">
        <v>53</v>
      </c>
      <c r="BR59" s="234"/>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24"/>
    </row>
    <row r="60" spans="1:131" ht="26.25" customHeight="1" x14ac:dyDescent="0.15">
      <c r="A60" s="233">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26"/>
      <c r="BK60" s="226"/>
      <c r="BL60" s="226"/>
      <c r="BM60" s="226"/>
      <c r="BN60" s="226"/>
      <c r="BO60" s="236"/>
      <c r="BP60" s="236"/>
      <c r="BQ60" s="233">
        <v>54</v>
      </c>
      <c r="BR60" s="234"/>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24"/>
    </row>
    <row r="61" spans="1:131" ht="26.25" customHeight="1" thickBot="1" x14ac:dyDescent="0.2">
      <c r="A61" s="233">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26"/>
      <c r="BK61" s="226"/>
      <c r="BL61" s="226"/>
      <c r="BM61" s="226"/>
      <c r="BN61" s="226"/>
      <c r="BO61" s="236"/>
      <c r="BP61" s="236"/>
      <c r="BQ61" s="233">
        <v>55</v>
      </c>
      <c r="BR61" s="234"/>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24"/>
    </row>
    <row r="62" spans="1:131" ht="26.25" customHeight="1" x14ac:dyDescent="0.15">
      <c r="A62" s="233">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414</v>
      </c>
      <c r="BK62" s="793"/>
      <c r="BL62" s="793"/>
      <c r="BM62" s="793"/>
      <c r="BN62" s="794"/>
      <c r="BO62" s="236"/>
      <c r="BP62" s="236"/>
      <c r="BQ62" s="233">
        <v>56</v>
      </c>
      <c r="BR62" s="234"/>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24"/>
    </row>
    <row r="63" spans="1:131" ht="26.25" customHeight="1" thickBot="1" x14ac:dyDescent="0.2">
      <c r="A63" s="235" t="s">
        <v>394</v>
      </c>
      <c r="B63" s="776" t="s">
        <v>415</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138</v>
      </c>
      <c r="AG63" s="831"/>
      <c r="AH63" s="831"/>
      <c r="AI63" s="831"/>
      <c r="AJ63" s="832"/>
      <c r="AK63" s="833"/>
      <c r="AL63" s="828"/>
      <c r="AM63" s="828"/>
      <c r="AN63" s="828"/>
      <c r="AO63" s="828"/>
      <c r="AP63" s="831">
        <v>985</v>
      </c>
      <c r="AQ63" s="831"/>
      <c r="AR63" s="831"/>
      <c r="AS63" s="831"/>
      <c r="AT63" s="831"/>
      <c r="AU63" s="831">
        <v>697</v>
      </c>
      <c r="AV63" s="831"/>
      <c r="AW63" s="831"/>
      <c r="AX63" s="831"/>
      <c r="AY63" s="831"/>
      <c r="AZ63" s="835"/>
      <c r="BA63" s="835"/>
      <c r="BB63" s="835"/>
      <c r="BC63" s="835"/>
      <c r="BD63" s="835"/>
      <c r="BE63" s="836"/>
      <c r="BF63" s="836"/>
      <c r="BG63" s="836"/>
      <c r="BH63" s="836"/>
      <c r="BI63" s="837"/>
      <c r="BJ63" s="838" t="s">
        <v>253</v>
      </c>
      <c r="BK63" s="839"/>
      <c r="BL63" s="839"/>
      <c r="BM63" s="839"/>
      <c r="BN63" s="840"/>
      <c r="BO63" s="236"/>
      <c r="BP63" s="236"/>
      <c r="BQ63" s="233">
        <v>57</v>
      </c>
      <c r="BR63" s="234"/>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24"/>
    </row>
    <row r="64" spans="1:131" ht="26.25" customHeight="1" x14ac:dyDescent="0.1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3">
        <v>58</v>
      </c>
      <c r="BR64" s="234"/>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24"/>
    </row>
    <row r="65" spans="1:131" ht="26.25" customHeight="1" thickBot="1" x14ac:dyDescent="0.2">
      <c r="A65" s="226" t="s">
        <v>416</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6"/>
      <c r="BF65" s="236"/>
      <c r="BG65" s="236"/>
      <c r="BH65" s="236"/>
      <c r="BI65" s="236"/>
      <c r="BJ65" s="236"/>
      <c r="BK65" s="236"/>
      <c r="BL65" s="236"/>
      <c r="BM65" s="236"/>
      <c r="BN65" s="236"/>
      <c r="BO65" s="236"/>
      <c r="BP65" s="236"/>
      <c r="BQ65" s="233">
        <v>59</v>
      </c>
      <c r="BR65" s="234"/>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24"/>
    </row>
    <row r="66" spans="1:131" ht="26.25" customHeight="1" x14ac:dyDescent="0.15">
      <c r="A66" s="714" t="s">
        <v>417</v>
      </c>
      <c r="B66" s="715"/>
      <c r="C66" s="715"/>
      <c r="D66" s="715"/>
      <c r="E66" s="715"/>
      <c r="F66" s="715"/>
      <c r="G66" s="715"/>
      <c r="H66" s="715"/>
      <c r="I66" s="715"/>
      <c r="J66" s="715"/>
      <c r="K66" s="715"/>
      <c r="L66" s="715"/>
      <c r="M66" s="715"/>
      <c r="N66" s="715"/>
      <c r="O66" s="715"/>
      <c r="P66" s="716"/>
      <c r="Q66" s="720" t="s">
        <v>418</v>
      </c>
      <c r="R66" s="721"/>
      <c r="S66" s="721"/>
      <c r="T66" s="721"/>
      <c r="U66" s="722"/>
      <c r="V66" s="720" t="s">
        <v>419</v>
      </c>
      <c r="W66" s="721"/>
      <c r="X66" s="721"/>
      <c r="Y66" s="721"/>
      <c r="Z66" s="722"/>
      <c r="AA66" s="720" t="s">
        <v>420</v>
      </c>
      <c r="AB66" s="721"/>
      <c r="AC66" s="721"/>
      <c r="AD66" s="721"/>
      <c r="AE66" s="722"/>
      <c r="AF66" s="841" t="s">
        <v>421</v>
      </c>
      <c r="AG66" s="802"/>
      <c r="AH66" s="802"/>
      <c r="AI66" s="802"/>
      <c r="AJ66" s="842"/>
      <c r="AK66" s="720" t="s">
        <v>403</v>
      </c>
      <c r="AL66" s="715"/>
      <c r="AM66" s="715"/>
      <c r="AN66" s="715"/>
      <c r="AO66" s="716"/>
      <c r="AP66" s="720" t="s">
        <v>422</v>
      </c>
      <c r="AQ66" s="721"/>
      <c r="AR66" s="721"/>
      <c r="AS66" s="721"/>
      <c r="AT66" s="722"/>
      <c r="AU66" s="720" t="s">
        <v>423</v>
      </c>
      <c r="AV66" s="721"/>
      <c r="AW66" s="721"/>
      <c r="AX66" s="721"/>
      <c r="AY66" s="722"/>
      <c r="AZ66" s="720" t="s">
        <v>380</v>
      </c>
      <c r="BA66" s="721"/>
      <c r="BB66" s="721"/>
      <c r="BC66" s="721"/>
      <c r="BD66" s="727"/>
      <c r="BE66" s="236"/>
      <c r="BF66" s="236"/>
      <c r="BG66" s="236"/>
      <c r="BH66" s="236"/>
      <c r="BI66" s="236"/>
      <c r="BJ66" s="236"/>
      <c r="BK66" s="236"/>
      <c r="BL66" s="236"/>
      <c r="BM66" s="236"/>
      <c r="BN66" s="236"/>
      <c r="BO66" s="236"/>
      <c r="BP66" s="236"/>
      <c r="BQ66" s="233">
        <v>60</v>
      </c>
      <c r="BR66" s="238"/>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24"/>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36"/>
      <c r="BF67" s="236"/>
      <c r="BG67" s="236"/>
      <c r="BH67" s="236"/>
      <c r="BI67" s="236"/>
      <c r="BJ67" s="236"/>
      <c r="BK67" s="236"/>
      <c r="BL67" s="236"/>
      <c r="BM67" s="236"/>
      <c r="BN67" s="236"/>
      <c r="BO67" s="236"/>
      <c r="BP67" s="236"/>
      <c r="BQ67" s="233">
        <v>61</v>
      </c>
      <c r="BR67" s="238"/>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24"/>
    </row>
    <row r="68" spans="1:131" ht="26.25" customHeight="1" thickTop="1" x14ac:dyDescent="0.15">
      <c r="A68" s="231">
        <v>1</v>
      </c>
      <c r="B68" s="856" t="s">
        <v>585</v>
      </c>
      <c r="C68" s="857"/>
      <c r="D68" s="857"/>
      <c r="E68" s="857"/>
      <c r="F68" s="857"/>
      <c r="G68" s="857"/>
      <c r="H68" s="857"/>
      <c r="I68" s="857"/>
      <c r="J68" s="857"/>
      <c r="K68" s="857"/>
      <c r="L68" s="857"/>
      <c r="M68" s="857"/>
      <c r="N68" s="857"/>
      <c r="O68" s="857"/>
      <c r="P68" s="858"/>
      <c r="Q68" s="859">
        <v>1385</v>
      </c>
      <c r="R68" s="853"/>
      <c r="S68" s="853"/>
      <c r="T68" s="853"/>
      <c r="U68" s="853"/>
      <c r="V68" s="853">
        <v>1385</v>
      </c>
      <c r="W68" s="853"/>
      <c r="X68" s="853"/>
      <c r="Y68" s="853"/>
      <c r="Z68" s="853"/>
      <c r="AA68" s="853" t="s">
        <v>600</v>
      </c>
      <c r="AB68" s="853"/>
      <c r="AC68" s="853"/>
      <c r="AD68" s="853"/>
      <c r="AE68" s="853"/>
      <c r="AF68" s="853" t="s">
        <v>600</v>
      </c>
      <c r="AG68" s="853"/>
      <c r="AH68" s="853"/>
      <c r="AI68" s="853"/>
      <c r="AJ68" s="853"/>
      <c r="AK68" s="853" t="s">
        <v>600</v>
      </c>
      <c r="AL68" s="853"/>
      <c r="AM68" s="853"/>
      <c r="AN68" s="853"/>
      <c r="AO68" s="853"/>
      <c r="AP68" s="853">
        <v>11</v>
      </c>
      <c r="AQ68" s="853"/>
      <c r="AR68" s="853"/>
      <c r="AS68" s="853"/>
      <c r="AT68" s="853"/>
      <c r="AU68" s="853" t="s">
        <v>600</v>
      </c>
      <c r="AV68" s="853"/>
      <c r="AW68" s="853"/>
      <c r="AX68" s="853"/>
      <c r="AY68" s="853"/>
      <c r="AZ68" s="854"/>
      <c r="BA68" s="854"/>
      <c r="BB68" s="854"/>
      <c r="BC68" s="854"/>
      <c r="BD68" s="855"/>
      <c r="BE68" s="236"/>
      <c r="BF68" s="236"/>
      <c r="BG68" s="236"/>
      <c r="BH68" s="236"/>
      <c r="BI68" s="236"/>
      <c r="BJ68" s="236"/>
      <c r="BK68" s="236"/>
      <c r="BL68" s="236"/>
      <c r="BM68" s="236"/>
      <c r="BN68" s="236"/>
      <c r="BO68" s="236"/>
      <c r="BP68" s="236"/>
      <c r="BQ68" s="233">
        <v>62</v>
      </c>
      <c r="BR68" s="238"/>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24"/>
    </row>
    <row r="69" spans="1:131" ht="26.25" customHeight="1" x14ac:dyDescent="0.15">
      <c r="A69" s="233">
        <v>2</v>
      </c>
      <c r="B69" s="860" t="s">
        <v>586</v>
      </c>
      <c r="C69" s="861"/>
      <c r="D69" s="861"/>
      <c r="E69" s="861"/>
      <c r="F69" s="861"/>
      <c r="G69" s="861"/>
      <c r="H69" s="861"/>
      <c r="I69" s="861"/>
      <c r="J69" s="861"/>
      <c r="K69" s="861"/>
      <c r="L69" s="861"/>
      <c r="M69" s="861"/>
      <c r="N69" s="861"/>
      <c r="O69" s="861"/>
      <c r="P69" s="862"/>
      <c r="Q69" s="863">
        <v>319</v>
      </c>
      <c r="R69" s="817"/>
      <c r="S69" s="817"/>
      <c r="T69" s="817"/>
      <c r="U69" s="817"/>
      <c r="V69" s="817">
        <v>319</v>
      </c>
      <c r="W69" s="817"/>
      <c r="X69" s="817"/>
      <c r="Y69" s="817"/>
      <c r="Z69" s="817"/>
      <c r="AA69" s="817">
        <v>0</v>
      </c>
      <c r="AB69" s="817"/>
      <c r="AC69" s="817"/>
      <c r="AD69" s="817"/>
      <c r="AE69" s="817"/>
      <c r="AF69" s="817">
        <v>0</v>
      </c>
      <c r="AG69" s="817"/>
      <c r="AH69" s="817"/>
      <c r="AI69" s="817"/>
      <c r="AJ69" s="817"/>
      <c r="AK69" s="817" t="s">
        <v>600</v>
      </c>
      <c r="AL69" s="817"/>
      <c r="AM69" s="817"/>
      <c r="AN69" s="817"/>
      <c r="AO69" s="817"/>
      <c r="AP69" s="817" t="s">
        <v>600</v>
      </c>
      <c r="AQ69" s="817"/>
      <c r="AR69" s="817"/>
      <c r="AS69" s="817"/>
      <c r="AT69" s="817"/>
      <c r="AU69" s="817" t="s">
        <v>600</v>
      </c>
      <c r="AV69" s="817"/>
      <c r="AW69" s="817"/>
      <c r="AX69" s="817"/>
      <c r="AY69" s="817"/>
      <c r="AZ69" s="819"/>
      <c r="BA69" s="819"/>
      <c r="BB69" s="819"/>
      <c r="BC69" s="819"/>
      <c r="BD69" s="820"/>
      <c r="BE69" s="236"/>
      <c r="BF69" s="236"/>
      <c r="BG69" s="236"/>
      <c r="BH69" s="236"/>
      <c r="BI69" s="236"/>
      <c r="BJ69" s="236"/>
      <c r="BK69" s="236"/>
      <c r="BL69" s="236"/>
      <c r="BM69" s="236"/>
      <c r="BN69" s="236"/>
      <c r="BO69" s="236"/>
      <c r="BP69" s="236"/>
      <c r="BQ69" s="233">
        <v>63</v>
      </c>
      <c r="BR69" s="238"/>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24"/>
    </row>
    <row r="70" spans="1:131" ht="26.25" customHeight="1" x14ac:dyDescent="0.15">
      <c r="A70" s="233">
        <v>3</v>
      </c>
      <c r="B70" s="860" t="s">
        <v>587</v>
      </c>
      <c r="C70" s="861"/>
      <c r="D70" s="861"/>
      <c r="E70" s="861"/>
      <c r="F70" s="861"/>
      <c r="G70" s="861"/>
      <c r="H70" s="861"/>
      <c r="I70" s="861"/>
      <c r="J70" s="861"/>
      <c r="K70" s="861"/>
      <c r="L70" s="861"/>
      <c r="M70" s="861"/>
      <c r="N70" s="861"/>
      <c r="O70" s="861"/>
      <c r="P70" s="862"/>
      <c r="Q70" s="863">
        <v>551</v>
      </c>
      <c r="R70" s="817"/>
      <c r="S70" s="817"/>
      <c r="T70" s="817"/>
      <c r="U70" s="817"/>
      <c r="V70" s="817">
        <v>527</v>
      </c>
      <c r="W70" s="817"/>
      <c r="X70" s="817"/>
      <c r="Y70" s="817"/>
      <c r="Z70" s="817"/>
      <c r="AA70" s="817">
        <v>24</v>
      </c>
      <c r="AB70" s="817"/>
      <c r="AC70" s="817"/>
      <c r="AD70" s="817"/>
      <c r="AE70" s="817"/>
      <c r="AF70" s="817">
        <v>24</v>
      </c>
      <c r="AG70" s="817"/>
      <c r="AH70" s="817"/>
      <c r="AI70" s="817"/>
      <c r="AJ70" s="817"/>
      <c r="AK70" s="817" t="s">
        <v>600</v>
      </c>
      <c r="AL70" s="817"/>
      <c r="AM70" s="817"/>
      <c r="AN70" s="817"/>
      <c r="AO70" s="817"/>
      <c r="AP70" s="817" t="s">
        <v>600</v>
      </c>
      <c r="AQ70" s="817"/>
      <c r="AR70" s="817"/>
      <c r="AS70" s="817"/>
      <c r="AT70" s="817"/>
      <c r="AU70" s="817" t="s">
        <v>600</v>
      </c>
      <c r="AV70" s="817"/>
      <c r="AW70" s="817"/>
      <c r="AX70" s="817"/>
      <c r="AY70" s="817"/>
      <c r="AZ70" s="819"/>
      <c r="BA70" s="819"/>
      <c r="BB70" s="819"/>
      <c r="BC70" s="819"/>
      <c r="BD70" s="820"/>
      <c r="BE70" s="236"/>
      <c r="BF70" s="236"/>
      <c r="BG70" s="236"/>
      <c r="BH70" s="236"/>
      <c r="BI70" s="236"/>
      <c r="BJ70" s="236"/>
      <c r="BK70" s="236"/>
      <c r="BL70" s="236"/>
      <c r="BM70" s="236"/>
      <c r="BN70" s="236"/>
      <c r="BO70" s="236"/>
      <c r="BP70" s="236"/>
      <c r="BQ70" s="233">
        <v>64</v>
      </c>
      <c r="BR70" s="238"/>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24"/>
    </row>
    <row r="71" spans="1:131" ht="26.25" customHeight="1" x14ac:dyDescent="0.15">
      <c r="A71" s="233">
        <v>4</v>
      </c>
      <c r="B71" s="860" t="s">
        <v>588</v>
      </c>
      <c r="C71" s="861"/>
      <c r="D71" s="861"/>
      <c r="E71" s="861"/>
      <c r="F71" s="861"/>
      <c r="G71" s="861"/>
      <c r="H71" s="861"/>
      <c r="I71" s="861"/>
      <c r="J71" s="861"/>
      <c r="K71" s="861"/>
      <c r="L71" s="861"/>
      <c r="M71" s="861"/>
      <c r="N71" s="861"/>
      <c r="O71" s="861"/>
      <c r="P71" s="862"/>
      <c r="Q71" s="863">
        <v>610</v>
      </c>
      <c r="R71" s="817"/>
      <c r="S71" s="817"/>
      <c r="T71" s="817"/>
      <c r="U71" s="817"/>
      <c r="V71" s="817">
        <v>590</v>
      </c>
      <c r="W71" s="817"/>
      <c r="X71" s="817"/>
      <c r="Y71" s="817"/>
      <c r="Z71" s="817"/>
      <c r="AA71" s="817">
        <v>20</v>
      </c>
      <c r="AB71" s="817"/>
      <c r="AC71" s="817"/>
      <c r="AD71" s="817"/>
      <c r="AE71" s="817"/>
      <c r="AF71" s="817">
        <v>20</v>
      </c>
      <c r="AG71" s="817"/>
      <c r="AH71" s="817"/>
      <c r="AI71" s="817"/>
      <c r="AJ71" s="817"/>
      <c r="AK71" s="817" t="s">
        <v>600</v>
      </c>
      <c r="AL71" s="817"/>
      <c r="AM71" s="817"/>
      <c r="AN71" s="817"/>
      <c r="AO71" s="817"/>
      <c r="AP71" s="817" t="s">
        <v>600</v>
      </c>
      <c r="AQ71" s="817"/>
      <c r="AR71" s="817"/>
      <c r="AS71" s="817"/>
      <c r="AT71" s="817"/>
      <c r="AU71" s="817" t="s">
        <v>600</v>
      </c>
      <c r="AV71" s="817"/>
      <c r="AW71" s="817"/>
      <c r="AX71" s="817"/>
      <c r="AY71" s="817"/>
      <c r="AZ71" s="819"/>
      <c r="BA71" s="819"/>
      <c r="BB71" s="819"/>
      <c r="BC71" s="819"/>
      <c r="BD71" s="820"/>
      <c r="BE71" s="236"/>
      <c r="BF71" s="236"/>
      <c r="BG71" s="236"/>
      <c r="BH71" s="236"/>
      <c r="BI71" s="236"/>
      <c r="BJ71" s="236"/>
      <c r="BK71" s="236"/>
      <c r="BL71" s="236"/>
      <c r="BM71" s="236"/>
      <c r="BN71" s="236"/>
      <c r="BO71" s="236"/>
      <c r="BP71" s="236"/>
      <c r="BQ71" s="233">
        <v>65</v>
      </c>
      <c r="BR71" s="238"/>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24"/>
    </row>
    <row r="72" spans="1:131" ht="26.25" customHeight="1" x14ac:dyDescent="0.15">
      <c r="A72" s="233">
        <v>5</v>
      </c>
      <c r="B72" s="860" t="s">
        <v>589</v>
      </c>
      <c r="C72" s="861"/>
      <c r="D72" s="861"/>
      <c r="E72" s="861"/>
      <c r="F72" s="861"/>
      <c r="G72" s="861"/>
      <c r="H72" s="861"/>
      <c r="I72" s="861"/>
      <c r="J72" s="861"/>
      <c r="K72" s="861"/>
      <c r="L72" s="861"/>
      <c r="M72" s="861"/>
      <c r="N72" s="861"/>
      <c r="O72" s="861"/>
      <c r="P72" s="862"/>
      <c r="Q72" s="863">
        <v>110</v>
      </c>
      <c r="R72" s="817"/>
      <c r="S72" s="817"/>
      <c r="T72" s="817"/>
      <c r="U72" s="817"/>
      <c r="V72" s="817">
        <v>18</v>
      </c>
      <c r="W72" s="817"/>
      <c r="X72" s="817"/>
      <c r="Y72" s="817"/>
      <c r="Z72" s="817"/>
      <c r="AA72" s="817">
        <v>92</v>
      </c>
      <c r="AB72" s="817"/>
      <c r="AC72" s="817"/>
      <c r="AD72" s="817"/>
      <c r="AE72" s="817"/>
      <c r="AF72" s="817">
        <v>9</v>
      </c>
      <c r="AG72" s="817"/>
      <c r="AH72" s="817"/>
      <c r="AI72" s="817"/>
      <c r="AJ72" s="817"/>
      <c r="AK72" s="817" t="s">
        <v>600</v>
      </c>
      <c r="AL72" s="817"/>
      <c r="AM72" s="817"/>
      <c r="AN72" s="817"/>
      <c r="AO72" s="817"/>
      <c r="AP72" s="817" t="s">
        <v>600</v>
      </c>
      <c r="AQ72" s="817"/>
      <c r="AR72" s="817"/>
      <c r="AS72" s="817"/>
      <c r="AT72" s="817"/>
      <c r="AU72" s="817" t="s">
        <v>600</v>
      </c>
      <c r="AV72" s="817"/>
      <c r="AW72" s="817"/>
      <c r="AX72" s="817"/>
      <c r="AY72" s="817"/>
      <c r="AZ72" s="819"/>
      <c r="BA72" s="819"/>
      <c r="BB72" s="819"/>
      <c r="BC72" s="819"/>
      <c r="BD72" s="820"/>
      <c r="BE72" s="236"/>
      <c r="BF72" s="236"/>
      <c r="BG72" s="236"/>
      <c r="BH72" s="236"/>
      <c r="BI72" s="236"/>
      <c r="BJ72" s="236"/>
      <c r="BK72" s="236"/>
      <c r="BL72" s="236"/>
      <c r="BM72" s="236"/>
      <c r="BN72" s="236"/>
      <c r="BO72" s="236"/>
      <c r="BP72" s="236"/>
      <c r="BQ72" s="233">
        <v>66</v>
      </c>
      <c r="BR72" s="238"/>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24"/>
    </row>
    <row r="73" spans="1:131" ht="26.25" customHeight="1" x14ac:dyDescent="0.15">
      <c r="A73" s="233">
        <v>6</v>
      </c>
      <c r="B73" s="860" t="s">
        <v>590</v>
      </c>
      <c r="C73" s="861"/>
      <c r="D73" s="861"/>
      <c r="E73" s="861"/>
      <c r="F73" s="861"/>
      <c r="G73" s="861"/>
      <c r="H73" s="861"/>
      <c r="I73" s="861"/>
      <c r="J73" s="861"/>
      <c r="K73" s="861"/>
      <c r="L73" s="861"/>
      <c r="M73" s="861"/>
      <c r="N73" s="861"/>
      <c r="O73" s="861"/>
      <c r="P73" s="862"/>
      <c r="Q73" s="863">
        <v>26</v>
      </c>
      <c r="R73" s="817"/>
      <c r="S73" s="817"/>
      <c r="T73" s="817"/>
      <c r="U73" s="817"/>
      <c r="V73" s="817">
        <v>26</v>
      </c>
      <c r="W73" s="817"/>
      <c r="X73" s="817"/>
      <c r="Y73" s="817"/>
      <c r="Z73" s="817"/>
      <c r="AA73" s="817">
        <v>0</v>
      </c>
      <c r="AB73" s="817"/>
      <c r="AC73" s="817"/>
      <c r="AD73" s="817"/>
      <c r="AE73" s="817"/>
      <c r="AF73" s="817">
        <v>0</v>
      </c>
      <c r="AG73" s="817"/>
      <c r="AH73" s="817"/>
      <c r="AI73" s="817"/>
      <c r="AJ73" s="817"/>
      <c r="AK73" s="817" t="s">
        <v>600</v>
      </c>
      <c r="AL73" s="817"/>
      <c r="AM73" s="817"/>
      <c r="AN73" s="817"/>
      <c r="AO73" s="817"/>
      <c r="AP73" s="817">
        <v>48</v>
      </c>
      <c r="AQ73" s="817"/>
      <c r="AR73" s="817"/>
      <c r="AS73" s="817"/>
      <c r="AT73" s="817"/>
      <c r="AU73" s="817">
        <v>1</v>
      </c>
      <c r="AV73" s="817"/>
      <c r="AW73" s="817"/>
      <c r="AX73" s="817"/>
      <c r="AY73" s="817"/>
      <c r="AZ73" s="819"/>
      <c r="BA73" s="819"/>
      <c r="BB73" s="819"/>
      <c r="BC73" s="819"/>
      <c r="BD73" s="820"/>
      <c r="BE73" s="236"/>
      <c r="BF73" s="236"/>
      <c r="BG73" s="236"/>
      <c r="BH73" s="236"/>
      <c r="BI73" s="236"/>
      <c r="BJ73" s="236"/>
      <c r="BK73" s="236"/>
      <c r="BL73" s="236"/>
      <c r="BM73" s="236"/>
      <c r="BN73" s="236"/>
      <c r="BO73" s="236"/>
      <c r="BP73" s="236"/>
      <c r="BQ73" s="233">
        <v>67</v>
      </c>
      <c r="BR73" s="238"/>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24"/>
    </row>
    <row r="74" spans="1:131" ht="26.25" customHeight="1" x14ac:dyDescent="0.15">
      <c r="A74" s="233">
        <v>7</v>
      </c>
      <c r="B74" s="860" t="s">
        <v>591</v>
      </c>
      <c r="C74" s="861"/>
      <c r="D74" s="861"/>
      <c r="E74" s="861"/>
      <c r="F74" s="861"/>
      <c r="G74" s="861"/>
      <c r="H74" s="861"/>
      <c r="I74" s="861"/>
      <c r="J74" s="861"/>
      <c r="K74" s="861"/>
      <c r="L74" s="861"/>
      <c r="M74" s="861"/>
      <c r="N74" s="861"/>
      <c r="O74" s="861"/>
      <c r="P74" s="862"/>
      <c r="Q74" s="863">
        <v>101</v>
      </c>
      <c r="R74" s="817"/>
      <c r="S74" s="817"/>
      <c r="T74" s="817"/>
      <c r="U74" s="817"/>
      <c r="V74" s="817">
        <v>101</v>
      </c>
      <c r="W74" s="817"/>
      <c r="X74" s="817"/>
      <c r="Y74" s="817"/>
      <c r="Z74" s="817"/>
      <c r="AA74" s="817" t="s">
        <v>600</v>
      </c>
      <c r="AB74" s="817"/>
      <c r="AC74" s="817"/>
      <c r="AD74" s="817"/>
      <c r="AE74" s="817"/>
      <c r="AF74" s="817" t="s">
        <v>600</v>
      </c>
      <c r="AG74" s="817"/>
      <c r="AH74" s="817"/>
      <c r="AI74" s="817"/>
      <c r="AJ74" s="817"/>
      <c r="AK74" s="817" t="s">
        <v>600</v>
      </c>
      <c r="AL74" s="817"/>
      <c r="AM74" s="817"/>
      <c r="AN74" s="817"/>
      <c r="AO74" s="817"/>
      <c r="AP74" s="817" t="s">
        <v>600</v>
      </c>
      <c r="AQ74" s="817"/>
      <c r="AR74" s="817"/>
      <c r="AS74" s="817"/>
      <c r="AT74" s="817"/>
      <c r="AU74" s="817" t="s">
        <v>600</v>
      </c>
      <c r="AV74" s="817"/>
      <c r="AW74" s="817"/>
      <c r="AX74" s="817"/>
      <c r="AY74" s="817"/>
      <c r="AZ74" s="819"/>
      <c r="BA74" s="819"/>
      <c r="BB74" s="819"/>
      <c r="BC74" s="819"/>
      <c r="BD74" s="820"/>
      <c r="BE74" s="236"/>
      <c r="BF74" s="236"/>
      <c r="BG74" s="236"/>
      <c r="BH74" s="236"/>
      <c r="BI74" s="236"/>
      <c r="BJ74" s="236"/>
      <c r="BK74" s="236"/>
      <c r="BL74" s="236"/>
      <c r="BM74" s="236"/>
      <c r="BN74" s="236"/>
      <c r="BO74" s="236"/>
      <c r="BP74" s="236"/>
      <c r="BQ74" s="233">
        <v>68</v>
      </c>
      <c r="BR74" s="238"/>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24"/>
    </row>
    <row r="75" spans="1:131" ht="26.25" customHeight="1" x14ac:dyDescent="0.15">
      <c r="A75" s="233">
        <v>8</v>
      </c>
      <c r="B75" s="860" t="s">
        <v>592</v>
      </c>
      <c r="C75" s="861"/>
      <c r="D75" s="861"/>
      <c r="E75" s="861"/>
      <c r="F75" s="861"/>
      <c r="G75" s="861"/>
      <c r="H75" s="861"/>
      <c r="I75" s="861"/>
      <c r="J75" s="861"/>
      <c r="K75" s="861"/>
      <c r="L75" s="861"/>
      <c r="M75" s="861"/>
      <c r="N75" s="861"/>
      <c r="O75" s="861"/>
      <c r="P75" s="862"/>
      <c r="Q75" s="864">
        <v>40</v>
      </c>
      <c r="R75" s="865"/>
      <c r="S75" s="865"/>
      <c r="T75" s="865"/>
      <c r="U75" s="821"/>
      <c r="V75" s="866">
        <v>40</v>
      </c>
      <c r="W75" s="865"/>
      <c r="X75" s="865"/>
      <c r="Y75" s="865"/>
      <c r="Z75" s="821"/>
      <c r="AA75" s="866" t="s">
        <v>600</v>
      </c>
      <c r="AB75" s="865"/>
      <c r="AC75" s="865"/>
      <c r="AD75" s="865"/>
      <c r="AE75" s="821"/>
      <c r="AF75" s="866" t="s">
        <v>600</v>
      </c>
      <c r="AG75" s="865"/>
      <c r="AH75" s="865"/>
      <c r="AI75" s="865"/>
      <c r="AJ75" s="821"/>
      <c r="AK75" s="866" t="s">
        <v>600</v>
      </c>
      <c r="AL75" s="865"/>
      <c r="AM75" s="865"/>
      <c r="AN75" s="865"/>
      <c r="AO75" s="821"/>
      <c r="AP75" s="866" t="s">
        <v>600</v>
      </c>
      <c r="AQ75" s="865"/>
      <c r="AR75" s="865"/>
      <c r="AS75" s="865"/>
      <c r="AT75" s="821"/>
      <c r="AU75" s="866" t="s">
        <v>600</v>
      </c>
      <c r="AV75" s="865"/>
      <c r="AW75" s="865"/>
      <c r="AX75" s="865"/>
      <c r="AY75" s="821"/>
      <c r="AZ75" s="819"/>
      <c r="BA75" s="819"/>
      <c r="BB75" s="819"/>
      <c r="BC75" s="819"/>
      <c r="BD75" s="820"/>
      <c r="BE75" s="236"/>
      <c r="BF75" s="236"/>
      <c r="BG75" s="236"/>
      <c r="BH75" s="236"/>
      <c r="BI75" s="236"/>
      <c r="BJ75" s="236"/>
      <c r="BK75" s="236"/>
      <c r="BL75" s="236"/>
      <c r="BM75" s="236"/>
      <c r="BN75" s="236"/>
      <c r="BO75" s="236"/>
      <c r="BP75" s="236"/>
      <c r="BQ75" s="233">
        <v>69</v>
      </c>
      <c r="BR75" s="238"/>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24"/>
    </row>
    <row r="76" spans="1:131" ht="26.25" customHeight="1" x14ac:dyDescent="0.15">
      <c r="A76" s="233">
        <v>9</v>
      </c>
      <c r="B76" s="860" t="s">
        <v>593</v>
      </c>
      <c r="C76" s="861"/>
      <c r="D76" s="861"/>
      <c r="E76" s="861"/>
      <c r="F76" s="861"/>
      <c r="G76" s="861"/>
      <c r="H76" s="861"/>
      <c r="I76" s="861"/>
      <c r="J76" s="861"/>
      <c r="K76" s="861"/>
      <c r="L76" s="861"/>
      <c r="M76" s="861"/>
      <c r="N76" s="861"/>
      <c r="O76" s="861"/>
      <c r="P76" s="862"/>
      <c r="Q76" s="864">
        <v>135</v>
      </c>
      <c r="R76" s="865"/>
      <c r="S76" s="865"/>
      <c r="T76" s="865"/>
      <c r="U76" s="821"/>
      <c r="V76" s="866">
        <v>126</v>
      </c>
      <c r="W76" s="865"/>
      <c r="X76" s="865"/>
      <c r="Y76" s="865"/>
      <c r="Z76" s="821"/>
      <c r="AA76" s="866">
        <v>9</v>
      </c>
      <c r="AB76" s="865"/>
      <c r="AC76" s="865"/>
      <c r="AD76" s="865"/>
      <c r="AE76" s="821"/>
      <c r="AF76" s="866">
        <v>9</v>
      </c>
      <c r="AG76" s="865"/>
      <c r="AH76" s="865"/>
      <c r="AI76" s="865"/>
      <c r="AJ76" s="821"/>
      <c r="AK76" s="866" t="s">
        <v>600</v>
      </c>
      <c r="AL76" s="865"/>
      <c r="AM76" s="865"/>
      <c r="AN76" s="865"/>
      <c r="AO76" s="821"/>
      <c r="AP76" s="866" t="s">
        <v>600</v>
      </c>
      <c r="AQ76" s="865"/>
      <c r="AR76" s="865"/>
      <c r="AS76" s="865"/>
      <c r="AT76" s="821"/>
      <c r="AU76" s="866" t="s">
        <v>600</v>
      </c>
      <c r="AV76" s="865"/>
      <c r="AW76" s="865"/>
      <c r="AX76" s="865"/>
      <c r="AY76" s="821"/>
      <c r="AZ76" s="819"/>
      <c r="BA76" s="819"/>
      <c r="BB76" s="819"/>
      <c r="BC76" s="819"/>
      <c r="BD76" s="820"/>
      <c r="BE76" s="236"/>
      <c r="BF76" s="236"/>
      <c r="BG76" s="236"/>
      <c r="BH76" s="236"/>
      <c r="BI76" s="236"/>
      <c r="BJ76" s="236"/>
      <c r="BK76" s="236"/>
      <c r="BL76" s="236"/>
      <c r="BM76" s="236"/>
      <c r="BN76" s="236"/>
      <c r="BO76" s="236"/>
      <c r="BP76" s="236"/>
      <c r="BQ76" s="233">
        <v>70</v>
      </c>
      <c r="BR76" s="238"/>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24"/>
    </row>
    <row r="77" spans="1:131" ht="26.25" customHeight="1" x14ac:dyDescent="0.15">
      <c r="A77" s="233">
        <v>10</v>
      </c>
      <c r="B77" s="860" t="s">
        <v>594</v>
      </c>
      <c r="C77" s="861"/>
      <c r="D77" s="861"/>
      <c r="E77" s="861"/>
      <c r="F77" s="861"/>
      <c r="G77" s="861"/>
      <c r="H77" s="861"/>
      <c r="I77" s="861"/>
      <c r="J77" s="861"/>
      <c r="K77" s="861"/>
      <c r="L77" s="861"/>
      <c r="M77" s="861"/>
      <c r="N77" s="861"/>
      <c r="O77" s="861"/>
      <c r="P77" s="862"/>
      <c r="Q77" s="864">
        <v>3291</v>
      </c>
      <c r="R77" s="865"/>
      <c r="S77" s="865"/>
      <c r="T77" s="865"/>
      <c r="U77" s="821"/>
      <c r="V77" s="866">
        <v>2907</v>
      </c>
      <c r="W77" s="865"/>
      <c r="X77" s="865"/>
      <c r="Y77" s="865"/>
      <c r="Z77" s="821"/>
      <c r="AA77" s="866">
        <v>384</v>
      </c>
      <c r="AB77" s="865"/>
      <c r="AC77" s="865"/>
      <c r="AD77" s="865"/>
      <c r="AE77" s="821"/>
      <c r="AF77" s="866">
        <v>384</v>
      </c>
      <c r="AG77" s="865"/>
      <c r="AH77" s="865"/>
      <c r="AI77" s="865"/>
      <c r="AJ77" s="821"/>
      <c r="AK77" s="866">
        <v>3</v>
      </c>
      <c r="AL77" s="865"/>
      <c r="AM77" s="865"/>
      <c r="AN77" s="865"/>
      <c r="AO77" s="821"/>
      <c r="AP77" s="866" t="s">
        <v>600</v>
      </c>
      <c r="AQ77" s="865"/>
      <c r="AR77" s="865"/>
      <c r="AS77" s="865"/>
      <c r="AT77" s="821"/>
      <c r="AU77" s="866" t="s">
        <v>600</v>
      </c>
      <c r="AV77" s="865"/>
      <c r="AW77" s="865"/>
      <c r="AX77" s="865"/>
      <c r="AY77" s="821"/>
      <c r="AZ77" s="819"/>
      <c r="BA77" s="819"/>
      <c r="BB77" s="819"/>
      <c r="BC77" s="819"/>
      <c r="BD77" s="820"/>
      <c r="BE77" s="236"/>
      <c r="BF77" s="236"/>
      <c r="BG77" s="236"/>
      <c r="BH77" s="236"/>
      <c r="BI77" s="236"/>
      <c r="BJ77" s="236"/>
      <c r="BK77" s="236"/>
      <c r="BL77" s="236"/>
      <c r="BM77" s="236"/>
      <c r="BN77" s="236"/>
      <c r="BO77" s="236"/>
      <c r="BP77" s="236"/>
      <c r="BQ77" s="233">
        <v>71</v>
      </c>
      <c r="BR77" s="238"/>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24"/>
    </row>
    <row r="78" spans="1:131" ht="26.25" customHeight="1" x14ac:dyDescent="0.15">
      <c r="A78" s="233">
        <v>11</v>
      </c>
      <c r="B78" s="860" t="s">
        <v>595</v>
      </c>
      <c r="C78" s="861"/>
      <c r="D78" s="861"/>
      <c r="E78" s="861"/>
      <c r="F78" s="861"/>
      <c r="G78" s="861"/>
      <c r="H78" s="861"/>
      <c r="I78" s="861"/>
      <c r="J78" s="861"/>
      <c r="K78" s="861"/>
      <c r="L78" s="861"/>
      <c r="M78" s="861"/>
      <c r="N78" s="861"/>
      <c r="O78" s="861"/>
      <c r="P78" s="862"/>
      <c r="Q78" s="863">
        <v>9</v>
      </c>
      <c r="R78" s="817"/>
      <c r="S78" s="817"/>
      <c r="T78" s="817"/>
      <c r="U78" s="817"/>
      <c r="V78" s="817">
        <v>9</v>
      </c>
      <c r="W78" s="817"/>
      <c r="X78" s="817"/>
      <c r="Y78" s="817"/>
      <c r="Z78" s="817"/>
      <c r="AA78" s="817" t="s">
        <v>600</v>
      </c>
      <c r="AB78" s="817"/>
      <c r="AC78" s="817"/>
      <c r="AD78" s="817"/>
      <c r="AE78" s="817"/>
      <c r="AF78" s="817" t="s">
        <v>600</v>
      </c>
      <c r="AG78" s="817"/>
      <c r="AH78" s="817"/>
      <c r="AI78" s="817"/>
      <c r="AJ78" s="817"/>
      <c r="AK78" s="817" t="s">
        <v>600</v>
      </c>
      <c r="AL78" s="817"/>
      <c r="AM78" s="817"/>
      <c r="AN78" s="817"/>
      <c r="AO78" s="817"/>
      <c r="AP78" s="817" t="s">
        <v>600</v>
      </c>
      <c r="AQ78" s="817"/>
      <c r="AR78" s="817"/>
      <c r="AS78" s="817"/>
      <c r="AT78" s="817"/>
      <c r="AU78" s="817" t="s">
        <v>600</v>
      </c>
      <c r="AV78" s="817"/>
      <c r="AW78" s="817"/>
      <c r="AX78" s="817"/>
      <c r="AY78" s="817"/>
      <c r="AZ78" s="819"/>
      <c r="BA78" s="819"/>
      <c r="BB78" s="819"/>
      <c r="BC78" s="819"/>
      <c r="BD78" s="820"/>
      <c r="BE78" s="236"/>
      <c r="BF78" s="236"/>
      <c r="BG78" s="236"/>
      <c r="BH78" s="236"/>
      <c r="BI78" s="236"/>
      <c r="BJ78" s="224"/>
      <c r="BK78" s="224"/>
      <c r="BL78" s="224"/>
      <c r="BM78" s="224"/>
      <c r="BN78" s="224"/>
      <c r="BO78" s="236"/>
      <c r="BP78" s="236"/>
      <c r="BQ78" s="233">
        <v>72</v>
      </c>
      <c r="BR78" s="238"/>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24"/>
    </row>
    <row r="79" spans="1:131" ht="26.25" customHeight="1" x14ac:dyDescent="0.15">
      <c r="A79" s="233">
        <v>12</v>
      </c>
      <c r="B79" s="860" t="s">
        <v>596</v>
      </c>
      <c r="C79" s="861"/>
      <c r="D79" s="861"/>
      <c r="E79" s="861"/>
      <c r="F79" s="861"/>
      <c r="G79" s="861"/>
      <c r="H79" s="861"/>
      <c r="I79" s="861"/>
      <c r="J79" s="861"/>
      <c r="K79" s="861"/>
      <c r="L79" s="861"/>
      <c r="M79" s="861"/>
      <c r="N79" s="861"/>
      <c r="O79" s="861"/>
      <c r="P79" s="862"/>
      <c r="Q79" s="863">
        <v>67</v>
      </c>
      <c r="R79" s="817"/>
      <c r="S79" s="817"/>
      <c r="T79" s="817"/>
      <c r="U79" s="817"/>
      <c r="V79" s="817">
        <v>49</v>
      </c>
      <c r="W79" s="817"/>
      <c r="X79" s="817"/>
      <c r="Y79" s="817"/>
      <c r="Z79" s="817"/>
      <c r="AA79" s="817">
        <v>18</v>
      </c>
      <c r="AB79" s="817"/>
      <c r="AC79" s="817"/>
      <c r="AD79" s="817"/>
      <c r="AE79" s="817"/>
      <c r="AF79" s="817">
        <v>18</v>
      </c>
      <c r="AG79" s="817"/>
      <c r="AH79" s="817"/>
      <c r="AI79" s="817"/>
      <c r="AJ79" s="817"/>
      <c r="AK79" s="817" t="s">
        <v>600</v>
      </c>
      <c r="AL79" s="817"/>
      <c r="AM79" s="817"/>
      <c r="AN79" s="817"/>
      <c r="AO79" s="817"/>
      <c r="AP79" s="817" t="s">
        <v>600</v>
      </c>
      <c r="AQ79" s="817"/>
      <c r="AR79" s="817"/>
      <c r="AS79" s="817"/>
      <c r="AT79" s="817"/>
      <c r="AU79" s="817" t="s">
        <v>600</v>
      </c>
      <c r="AV79" s="817"/>
      <c r="AW79" s="817"/>
      <c r="AX79" s="817"/>
      <c r="AY79" s="817"/>
      <c r="AZ79" s="819"/>
      <c r="BA79" s="819"/>
      <c r="BB79" s="819"/>
      <c r="BC79" s="819"/>
      <c r="BD79" s="820"/>
      <c r="BE79" s="236"/>
      <c r="BF79" s="236"/>
      <c r="BG79" s="236"/>
      <c r="BH79" s="236"/>
      <c r="BI79" s="236"/>
      <c r="BJ79" s="224"/>
      <c r="BK79" s="224"/>
      <c r="BL79" s="224"/>
      <c r="BM79" s="224"/>
      <c r="BN79" s="224"/>
      <c r="BO79" s="236"/>
      <c r="BP79" s="236"/>
      <c r="BQ79" s="233">
        <v>73</v>
      </c>
      <c r="BR79" s="238"/>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24"/>
    </row>
    <row r="80" spans="1:131" ht="26.25" customHeight="1" x14ac:dyDescent="0.15">
      <c r="A80" s="233">
        <v>13</v>
      </c>
      <c r="B80" s="860" t="s">
        <v>597</v>
      </c>
      <c r="C80" s="861"/>
      <c r="D80" s="861"/>
      <c r="E80" s="861"/>
      <c r="F80" s="861"/>
      <c r="G80" s="861"/>
      <c r="H80" s="861"/>
      <c r="I80" s="861"/>
      <c r="J80" s="861"/>
      <c r="K80" s="861"/>
      <c r="L80" s="861"/>
      <c r="M80" s="861"/>
      <c r="N80" s="861"/>
      <c r="O80" s="861"/>
      <c r="P80" s="862"/>
      <c r="Q80" s="863">
        <v>147566</v>
      </c>
      <c r="R80" s="817"/>
      <c r="S80" s="817"/>
      <c r="T80" s="817"/>
      <c r="U80" s="817"/>
      <c r="V80" s="817">
        <v>144092</v>
      </c>
      <c r="W80" s="817"/>
      <c r="X80" s="817"/>
      <c r="Y80" s="817"/>
      <c r="Z80" s="817"/>
      <c r="AA80" s="817">
        <v>3474</v>
      </c>
      <c r="AB80" s="817"/>
      <c r="AC80" s="817"/>
      <c r="AD80" s="817"/>
      <c r="AE80" s="817"/>
      <c r="AF80" s="817">
        <v>3474</v>
      </c>
      <c r="AG80" s="817"/>
      <c r="AH80" s="817"/>
      <c r="AI80" s="817"/>
      <c r="AJ80" s="817"/>
      <c r="AK80" s="817" t="s">
        <v>600</v>
      </c>
      <c r="AL80" s="817"/>
      <c r="AM80" s="817"/>
      <c r="AN80" s="817"/>
      <c r="AO80" s="817"/>
      <c r="AP80" s="817" t="s">
        <v>600</v>
      </c>
      <c r="AQ80" s="817"/>
      <c r="AR80" s="817"/>
      <c r="AS80" s="817"/>
      <c r="AT80" s="817"/>
      <c r="AU80" s="817" t="s">
        <v>600</v>
      </c>
      <c r="AV80" s="817"/>
      <c r="AW80" s="817"/>
      <c r="AX80" s="817"/>
      <c r="AY80" s="817"/>
      <c r="AZ80" s="819"/>
      <c r="BA80" s="819"/>
      <c r="BB80" s="819"/>
      <c r="BC80" s="819"/>
      <c r="BD80" s="820"/>
      <c r="BE80" s="236"/>
      <c r="BF80" s="236"/>
      <c r="BG80" s="236"/>
      <c r="BH80" s="236"/>
      <c r="BI80" s="236"/>
      <c r="BJ80" s="236"/>
      <c r="BK80" s="236"/>
      <c r="BL80" s="236"/>
      <c r="BM80" s="236"/>
      <c r="BN80" s="236"/>
      <c r="BO80" s="236"/>
      <c r="BP80" s="236"/>
      <c r="BQ80" s="233">
        <v>74</v>
      </c>
      <c r="BR80" s="238"/>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24"/>
    </row>
    <row r="81" spans="1:131" ht="26.25" customHeight="1" x14ac:dyDescent="0.15">
      <c r="A81" s="233">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36"/>
      <c r="BF81" s="236"/>
      <c r="BG81" s="236"/>
      <c r="BH81" s="236"/>
      <c r="BI81" s="236"/>
      <c r="BJ81" s="236"/>
      <c r="BK81" s="236"/>
      <c r="BL81" s="236"/>
      <c r="BM81" s="236"/>
      <c r="BN81" s="236"/>
      <c r="BO81" s="236"/>
      <c r="BP81" s="236"/>
      <c r="BQ81" s="233">
        <v>75</v>
      </c>
      <c r="BR81" s="238"/>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24"/>
    </row>
    <row r="82" spans="1:131" ht="26.25" customHeight="1" x14ac:dyDescent="0.15">
      <c r="A82" s="233">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36"/>
      <c r="BF82" s="236"/>
      <c r="BG82" s="236"/>
      <c r="BH82" s="236"/>
      <c r="BI82" s="236"/>
      <c r="BJ82" s="236"/>
      <c r="BK82" s="236"/>
      <c r="BL82" s="236"/>
      <c r="BM82" s="236"/>
      <c r="BN82" s="236"/>
      <c r="BO82" s="236"/>
      <c r="BP82" s="236"/>
      <c r="BQ82" s="233">
        <v>76</v>
      </c>
      <c r="BR82" s="238"/>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24"/>
    </row>
    <row r="83" spans="1:131" ht="26.25" customHeight="1" x14ac:dyDescent="0.15">
      <c r="A83" s="233">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36"/>
      <c r="BF83" s="236"/>
      <c r="BG83" s="236"/>
      <c r="BH83" s="236"/>
      <c r="BI83" s="236"/>
      <c r="BJ83" s="236"/>
      <c r="BK83" s="236"/>
      <c r="BL83" s="236"/>
      <c r="BM83" s="236"/>
      <c r="BN83" s="236"/>
      <c r="BO83" s="236"/>
      <c r="BP83" s="236"/>
      <c r="BQ83" s="233">
        <v>77</v>
      </c>
      <c r="BR83" s="238"/>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24"/>
    </row>
    <row r="84" spans="1:131" ht="26.25" customHeight="1" x14ac:dyDescent="0.15">
      <c r="A84" s="233">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36"/>
      <c r="BF84" s="236"/>
      <c r="BG84" s="236"/>
      <c r="BH84" s="236"/>
      <c r="BI84" s="236"/>
      <c r="BJ84" s="236"/>
      <c r="BK84" s="236"/>
      <c r="BL84" s="236"/>
      <c r="BM84" s="236"/>
      <c r="BN84" s="236"/>
      <c r="BO84" s="236"/>
      <c r="BP84" s="236"/>
      <c r="BQ84" s="233">
        <v>78</v>
      </c>
      <c r="BR84" s="238"/>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24"/>
    </row>
    <row r="85" spans="1:131" ht="26.25" customHeight="1" x14ac:dyDescent="0.15">
      <c r="A85" s="233">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36"/>
      <c r="BF85" s="236"/>
      <c r="BG85" s="236"/>
      <c r="BH85" s="236"/>
      <c r="BI85" s="236"/>
      <c r="BJ85" s="236"/>
      <c r="BK85" s="236"/>
      <c r="BL85" s="236"/>
      <c r="BM85" s="236"/>
      <c r="BN85" s="236"/>
      <c r="BO85" s="236"/>
      <c r="BP85" s="236"/>
      <c r="BQ85" s="233">
        <v>79</v>
      </c>
      <c r="BR85" s="238"/>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24"/>
    </row>
    <row r="86" spans="1:131" ht="26.25" customHeight="1" x14ac:dyDescent="0.15">
      <c r="A86" s="233">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36"/>
      <c r="BF86" s="236"/>
      <c r="BG86" s="236"/>
      <c r="BH86" s="236"/>
      <c r="BI86" s="236"/>
      <c r="BJ86" s="236"/>
      <c r="BK86" s="236"/>
      <c r="BL86" s="236"/>
      <c r="BM86" s="236"/>
      <c r="BN86" s="236"/>
      <c r="BO86" s="236"/>
      <c r="BP86" s="236"/>
      <c r="BQ86" s="233">
        <v>80</v>
      </c>
      <c r="BR86" s="238"/>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24"/>
    </row>
    <row r="87" spans="1:131" ht="26.25" customHeight="1" x14ac:dyDescent="0.15">
      <c r="A87" s="239">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36"/>
      <c r="BF87" s="236"/>
      <c r="BG87" s="236"/>
      <c r="BH87" s="236"/>
      <c r="BI87" s="236"/>
      <c r="BJ87" s="236"/>
      <c r="BK87" s="236"/>
      <c r="BL87" s="236"/>
      <c r="BM87" s="236"/>
      <c r="BN87" s="236"/>
      <c r="BO87" s="236"/>
      <c r="BP87" s="236"/>
      <c r="BQ87" s="233">
        <v>81</v>
      </c>
      <c r="BR87" s="238"/>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24"/>
    </row>
    <row r="88" spans="1:131" ht="26.25" customHeight="1" thickBot="1" x14ac:dyDescent="0.2">
      <c r="A88" s="235" t="s">
        <v>394</v>
      </c>
      <c r="B88" s="776" t="s">
        <v>424</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3938</v>
      </c>
      <c r="AG88" s="831"/>
      <c r="AH88" s="831"/>
      <c r="AI88" s="831"/>
      <c r="AJ88" s="831"/>
      <c r="AK88" s="828"/>
      <c r="AL88" s="828"/>
      <c r="AM88" s="828"/>
      <c r="AN88" s="828"/>
      <c r="AO88" s="828"/>
      <c r="AP88" s="831">
        <v>59</v>
      </c>
      <c r="AQ88" s="831"/>
      <c r="AR88" s="831"/>
      <c r="AS88" s="831"/>
      <c r="AT88" s="831"/>
      <c r="AU88" s="831">
        <v>1</v>
      </c>
      <c r="AV88" s="831"/>
      <c r="AW88" s="831"/>
      <c r="AX88" s="831"/>
      <c r="AY88" s="831"/>
      <c r="AZ88" s="836"/>
      <c r="BA88" s="836"/>
      <c r="BB88" s="836"/>
      <c r="BC88" s="836"/>
      <c r="BD88" s="837"/>
      <c r="BE88" s="236"/>
      <c r="BF88" s="236"/>
      <c r="BG88" s="236"/>
      <c r="BH88" s="236"/>
      <c r="BI88" s="236"/>
      <c r="BJ88" s="236"/>
      <c r="BK88" s="236"/>
      <c r="BL88" s="236"/>
      <c r="BM88" s="236"/>
      <c r="BN88" s="236"/>
      <c r="BO88" s="236"/>
      <c r="BP88" s="236"/>
      <c r="BQ88" s="233">
        <v>82</v>
      </c>
      <c r="BR88" s="238"/>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24"/>
    </row>
    <row r="89" spans="1:131" ht="26.25" hidden="1" customHeight="1" x14ac:dyDescent="0.15">
      <c r="A89" s="240"/>
      <c r="B89" s="241"/>
      <c r="C89" s="241"/>
      <c r="D89" s="241"/>
      <c r="E89" s="241"/>
      <c r="F89" s="241"/>
      <c r="G89" s="241"/>
      <c r="H89" s="241"/>
      <c r="I89" s="241"/>
      <c r="J89" s="241"/>
      <c r="K89" s="241"/>
      <c r="L89" s="241"/>
      <c r="M89" s="241"/>
      <c r="N89" s="241"/>
      <c r="O89" s="241"/>
      <c r="P89" s="241"/>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3"/>
      <c r="BA89" s="243"/>
      <c r="BB89" s="243"/>
      <c r="BC89" s="243"/>
      <c r="BD89" s="243"/>
      <c r="BE89" s="236"/>
      <c r="BF89" s="236"/>
      <c r="BG89" s="236"/>
      <c r="BH89" s="236"/>
      <c r="BI89" s="236"/>
      <c r="BJ89" s="236"/>
      <c r="BK89" s="236"/>
      <c r="BL89" s="236"/>
      <c r="BM89" s="236"/>
      <c r="BN89" s="236"/>
      <c r="BO89" s="236"/>
      <c r="BP89" s="236"/>
      <c r="BQ89" s="233">
        <v>83</v>
      </c>
      <c r="BR89" s="238"/>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24"/>
    </row>
    <row r="90" spans="1:131" ht="26.25" hidden="1" customHeight="1" x14ac:dyDescent="0.15">
      <c r="A90" s="240"/>
      <c r="B90" s="241"/>
      <c r="C90" s="241"/>
      <c r="D90" s="241"/>
      <c r="E90" s="241"/>
      <c r="F90" s="241"/>
      <c r="G90" s="241"/>
      <c r="H90" s="241"/>
      <c r="I90" s="241"/>
      <c r="J90" s="241"/>
      <c r="K90" s="241"/>
      <c r="L90" s="241"/>
      <c r="M90" s="241"/>
      <c r="N90" s="241"/>
      <c r="O90" s="241"/>
      <c r="P90" s="241"/>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3"/>
      <c r="BA90" s="243"/>
      <c r="BB90" s="243"/>
      <c r="BC90" s="243"/>
      <c r="BD90" s="243"/>
      <c r="BE90" s="236"/>
      <c r="BF90" s="236"/>
      <c r="BG90" s="236"/>
      <c r="BH90" s="236"/>
      <c r="BI90" s="236"/>
      <c r="BJ90" s="236"/>
      <c r="BK90" s="236"/>
      <c r="BL90" s="236"/>
      <c r="BM90" s="236"/>
      <c r="BN90" s="236"/>
      <c r="BO90" s="236"/>
      <c r="BP90" s="236"/>
      <c r="BQ90" s="233">
        <v>84</v>
      </c>
      <c r="BR90" s="238"/>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24"/>
    </row>
    <row r="91" spans="1:131" ht="26.25" hidden="1" customHeight="1" x14ac:dyDescent="0.15">
      <c r="A91" s="240"/>
      <c r="B91" s="241"/>
      <c r="C91" s="241"/>
      <c r="D91" s="241"/>
      <c r="E91" s="241"/>
      <c r="F91" s="241"/>
      <c r="G91" s="241"/>
      <c r="H91" s="241"/>
      <c r="I91" s="241"/>
      <c r="J91" s="241"/>
      <c r="K91" s="241"/>
      <c r="L91" s="241"/>
      <c r="M91" s="241"/>
      <c r="N91" s="241"/>
      <c r="O91" s="241"/>
      <c r="P91" s="241"/>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3"/>
      <c r="BA91" s="243"/>
      <c r="BB91" s="243"/>
      <c r="BC91" s="243"/>
      <c r="BD91" s="243"/>
      <c r="BE91" s="236"/>
      <c r="BF91" s="236"/>
      <c r="BG91" s="236"/>
      <c r="BH91" s="236"/>
      <c r="BI91" s="236"/>
      <c r="BJ91" s="236"/>
      <c r="BK91" s="236"/>
      <c r="BL91" s="236"/>
      <c r="BM91" s="236"/>
      <c r="BN91" s="236"/>
      <c r="BO91" s="236"/>
      <c r="BP91" s="236"/>
      <c r="BQ91" s="233">
        <v>85</v>
      </c>
      <c r="BR91" s="238"/>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24"/>
    </row>
    <row r="92" spans="1:131" ht="26.25" hidden="1" customHeight="1" x14ac:dyDescent="0.15">
      <c r="A92" s="240"/>
      <c r="B92" s="241"/>
      <c r="C92" s="241"/>
      <c r="D92" s="241"/>
      <c r="E92" s="241"/>
      <c r="F92" s="241"/>
      <c r="G92" s="241"/>
      <c r="H92" s="241"/>
      <c r="I92" s="241"/>
      <c r="J92" s="241"/>
      <c r="K92" s="241"/>
      <c r="L92" s="241"/>
      <c r="M92" s="241"/>
      <c r="N92" s="241"/>
      <c r="O92" s="241"/>
      <c r="P92" s="241"/>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3"/>
      <c r="BA92" s="243"/>
      <c r="BB92" s="243"/>
      <c r="BC92" s="243"/>
      <c r="BD92" s="243"/>
      <c r="BE92" s="236"/>
      <c r="BF92" s="236"/>
      <c r="BG92" s="236"/>
      <c r="BH92" s="236"/>
      <c r="BI92" s="236"/>
      <c r="BJ92" s="236"/>
      <c r="BK92" s="236"/>
      <c r="BL92" s="236"/>
      <c r="BM92" s="236"/>
      <c r="BN92" s="236"/>
      <c r="BO92" s="236"/>
      <c r="BP92" s="236"/>
      <c r="BQ92" s="233">
        <v>86</v>
      </c>
      <c r="BR92" s="238"/>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24"/>
    </row>
    <row r="93" spans="1:131" ht="26.25" hidden="1" customHeight="1" x14ac:dyDescent="0.15">
      <c r="A93" s="240"/>
      <c r="B93" s="241"/>
      <c r="C93" s="241"/>
      <c r="D93" s="241"/>
      <c r="E93" s="241"/>
      <c r="F93" s="241"/>
      <c r="G93" s="241"/>
      <c r="H93" s="241"/>
      <c r="I93" s="241"/>
      <c r="J93" s="241"/>
      <c r="K93" s="241"/>
      <c r="L93" s="241"/>
      <c r="M93" s="241"/>
      <c r="N93" s="241"/>
      <c r="O93" s="241"/>
      <c r="P93" s="241"/>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3"/>
      <c r="BA93" s="243"/>
      <c r="BB93" s="243"/>
      <c r="BC93" s="243"/>
      <c r="BD93" s="243"/>
      <c r="BE93" s="236"/>
      <c r="BF93" s="236"/>
      <c r="BG93" s="236"/>
      <c r="BH93" s="236"/>
      <c r="BI93" s="236"/>
      <c r="BJ93" s="236"/>
      <c r="BK93" s="236"/>
      <c r="BL93" s="236"/>
      <c r="BM93" s="236"/>
      <c r="BN93" s="236"/>
      <c r="BO93" s="236"/>
      <c r="BP93" s="236"/>
      <c r="BQ93" s="233">
        <v>87</v>
      </c>
      <c r="BR93" s="238"/>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24"/>
    </row>
    <row r="94" spans="1:131" ht="26.25" hidden="1" customHeight="1" x14ac:dyDescent="0.15">
      <c r="A94" s="240"/>
      <c r="B94" s="241"/>
      <c r="C94" s="241"/>
      <c r="D94" s="241"/>
      <c r="E94" s="241"/>
      <c r="F94" s="241"/>
      <c r="G94" s="241"/>
      <c r="H94" s="241"/>
      <c r="I94" s="241"/>
      <c r="J94" s="241"/>
      <c r="K94" s="241"/>
      <c r="L94" s="241"/>
      <c r="M94" s="241"/>
      <c r="N94" s="241"/>
      <c r="O94" s="241"/>
      <c r="P94" s="241"/>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3"/>
      <c r="BA94" s="243"/>
      <c r="BB94" s="243"/>
      <c r="BC94" s="243"/>
      <c r="BD94" s="243"/>
      <c r="BE94" s="236"/>
      <c r="BF94" s="236"/>
      <c r="BG94" s="236"/>
      <c r="BH94" s="236"/>
      <c r="BI94" s="236"/>
      <c r="BJ94" s="236"/>
      <c r="BK94" s="236"/>
      <c r="BL94" s="236"/>
      <c r="BM94" s="236"/>
      <c r="BN94" s="236"/>
      <c r="BO94" s="236"/>
      <c r="BP94" s="236"/>
      <c r="BQ94" s="233">
        <v>88</v>
      </c>
      <c r="BR94" s="238"/>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24"/>
    </row>
    <row r="95" spans="1:131" ht="26.25" hidden="1" customHeight="1" x14ac:dyDescent="0.15">
      <c r="A95" s="240"/>
      <c r="B95" s="241"/>
      <c r="C95" s="241"/>
      <c r="D95" s="241"/>
      <c r="E95" s="241"/>
      <c r="F95" s="241"/>
      <c r="G95" s="241"/>
      <c r="H95" s="241"/>
      <c r="I95" s="241"/>
      <c r="J95" s="241"/>
      <c r="K95" s="241"/>
      <c r="L95" s="241"/>
      <c r="M95" s="241"/>
      <c r="N95" s="241"/>
      <c r="O95" s="241"/>
      <c r="P95" s="241"/>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3"/>
      <c r="BA95" s="243"/>
      <c r="BB95" s="243"/>
      <c r="BC95" s="243"/>
      <c r="BD95" s="243"/>
      <c r="BE95" s="236"/>
      <c r="BF95" s="236"/>
      <c r="BG95" s="236"/>
      <c r="BH95" s="236"/>
      <c r="BI95" s="236"/>
      <c r="BJ95" s="236"/>
      <c r="BK95" s="236"/>
      <c r="BL95" s="236"/>
      <c r="BM95" s="236"/>
      <c r="BN95" s="236"/>
      <c r="BO95" s="236"/>
      <c r="BP95" s="236"/>
      <c r="BQ95" s="233">
        <v>89</v>
      </c>
      <c r="BR95" s="238"/>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24"/>
    </row>
    <row r="96" spans="1:131" ht="26.25" hidden="1" customHeight="1" x14ac:dyDescent="0.15">
      <c r="A96" s="240"/>
      <c r="B96" s="241"/>
      <c r="C96" s="241"/>
      <c r="D96" s="241"/>
      <c r="E96" s="241"/>
      <c r="F96" s="241"/>
      <c r="G96" s="241"/>
      <c r="H96" s="241"/>
      <c r="I96" s="241"/>
      <c r="J96" s="241"/>
      <c r="K96" s="241"/>
      <c r="L96" s="241"/>
      <c r="M96" s="241"/>
      <c r="N96" s="241"/>
      <c r="O96" s="241"/>
      <c r="P96" s="241"/>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3"/>
      <c r="BA96" s="243"/>
      <c r="BB96" s="243"/>
      <c r="BC96" s="243"/>
      <c r="BD96" s="243"/>
      <c r="BE96" s="236"/>
      <c r="BF96" s="236"/>
      <c r="BG96" s="236"/>
      <c r="BH96" s="236"/>
      <c r="BI96" s="236"/>
      <c r="BJ96" s="236"/>
      <c r="BK96" s="236"/>
      <c r="BL96" s="236"/>
      <c r="BM96" s="236"/>
      <c r="BN96" s="236"/>
      <c r="BO96" s="236"/>
      <c r="BP96" s="236"/>
      <c r="BQ96" s="233">
        <v>90</v>
      </c>
      <c r="BR96" s="238"/>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24"/>
    </row>
    <row r="97" spans="1:131" ht="26.25" hidden="1" customHeight="1" x14ac:dyDescent="0.15">
      <c r="A97" s="240"/>
      <c r="B97" s="241"/>
      <c r="C97" s="241"/>
      <c r="D97" s="241"/>
      <c r="E97" s="241"/>
      <c r="F97" s="241"/>
      <c r="G97" s="241"/>
      <c r="H97" s="241"/>
      <c r="I97" s="241"/>
      <c r="J97" s="241"/>
      <c r="K97" s="241"/>
      <c r="L97" s="241"/>
      <c r="M97" s="241"/>
      <c r="N97" s="241"/>
      <c r="O97" s="241"/>
      <c r="P97" s="241"/>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3"/>
      <c r="BA97" s="243"/>
      <c r="BB97" s="243"/>
      <c r="BC97" s="243"/>
      <c r="BD97" s="243"/>
      <c r="BE97" s="236"/>
      <c r="BF97" s="236"/>
      <c r="BG97" s="236"/>
      <c r="BH97" s="236"/>
      <c r="BI97" s="236"/>
      <c r="BJ97" s="236"/>
      <c r="BK97" s="236"/>
      <c r="BL97" s="236"/>
      <c r="BM97" s="236"/>
      <c r="BN97" s="236"/>
      <c r="BO97" s="236"/>
      <c r="BP97" s="236"/>
      <c r="BQ97" s="233">
        <v>91</v>
      </c>
      <c r="BR97" s="238"/>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24"/>
    </row>
    <row r="98" spans="1:131" ht="26.25" hidden="1" customHeight="1" x14ac:dyDescent="0.15">
      <c r="A98" s="240"/>
      <c r="B98" s="241"/>
      <c r="C98" s="241"/>
      <c r="D98" s="241"/>
      <c r="E98" s="241"/>
      <c r="F98" s="241"/>
      <c r="G98" s="241"/>
      <c r="H98" s="241"/>
      <c r="I98" s="241"/>
      <c r="J98" s="241"/>
      <c r="K98" s="241"/>
      <c r="L98" s="241"/>
      <c r="M98" s="241"/>
      <c r="N98" s="241"/>
      <c r="O98" s="241"/>
      <c r="P98" s="241"/>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3"/>
      <c r="BA98" s="243"/>
      <c r="BB98" s="243"/>
      <c r="BC98" s="243"/>
      <c r="BD98" s="243"/>
      <c r="BE98" s="236"/>
      <c r="BF98" s="236"/>
      <c r="BG98" s="236"/>
      <c r="BH98" s="236"/>
      <c r="BI98" s="236"/>
      <c r="BJ98" s="236"/>
      <c r="BK98" s="236"/>
      <c r="BL98" s="236"/>
      <c r="BM98" s="236"/>
      <c r="BN98" s="236"/>
      <c r="BO98" s="236"/>
      <c r="BP98" s="236"/>
      <c r="BQ98" s="233">
        <v>92</v>
      </c>
      <c r="BR98" s="238"/>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24"/>
    </row>
    <row r="99" spans="1:131" ht="26.25" hidden="1" customHeight="1" x14ac:dyDescent="0.15">
      <c r="A99" s="240"/>
      <c r="B99" s="241"/>
      <c r="C99" s="241"/>
      <c r="D99" s="241"/>
      <c r="E99" s="241"/>
      <c r="F99" s="241"/>
      <c r="G99" s="241"/>
      <c r="H99" s="241"/>
      <c r="I99" s="241"/>
      <c r="J99" s="241"/>
      <c r="K99" s="241"/>
      <c r="L99" s="241"/>
      <c r="M99" s="241"/>
      <c r="N99" s="241"/>
      <c r="O99" s="241"/>
      <c r="P99" s="241"/>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3"/>
      <c r="BA99" s="243"/>
      <c r="BB99" s="243"/>
      <c r="BC99" s="243"/>
      <c r="BD99" s="243"/>
      <c r="BE99" s="236"/>
      <c r="BF99" s="236"/>
      <c r="BG99" s="236"/>
      <c r="BH99" s="236"/>
      <c r="BI99" s="236"/>
      <c r="BJ99" s="236"/>
      <c r="BK99" s="236"/>
      <c r="BL99" s="236"/>
      <c r="BM99" s="236"/>
      <c r="BN99" s="236"/>
      <c r="BO99" s="236"/>
      <c r="BP99" s="236"/>
      <c r="BQ99" s="233">
        <v>93</v>
      </c>
      <c r="BR99" s="238"/>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24"/>
    </row>
    <row r="100" spans="1:131" ht="26.25" hidden="1" customHeight="1" x14ac:dyDescent="0.15">
      <c r="A100" s="240"/>
      <c r="B100" s="241"/>
      <c r="C100" s="241"/>
      <c r="D100" s="241"/>
      <c r="E100" s="241"/>
      <c r="F100" s="241"/>
      <c r="G100" s="241"/>
      <c r="H100" s="241"/>
      <c r="I100" s="241"/>
      <c r="J100" s="241"/>
      <c r="K100" s="241"/>
      <c r="L100" s="241"/>
      <c r="M100" s="241"/>
      <c r="N100" s="241"/>
      <c r="O100" s="241"/>
      <c r="P100" s="241"/>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3"/>
      <c r="BA100" s="243"/>
      <c r="BB100" s="243"/>
      <c r="BC100" s="243"/>
      <c r="BD100" s="243"/>
      <c r="BE100" s="236"/>
      <c r="BF100" s="236"/>
      <c r="BG100" s="236"/>
      <c r="BH100" s="236"/>
      <c r="BI100" s="236"/>
      <c r="BJ100" s="236"/>
      <c r="BK100" s="236"/>
      <c r="BL100" s="236"/>
      <c r="BM100" s="236"/>
      <c r="BN100" s="236"/>
      <c r="BO100" s="236"/>
      <c r="BP100" s="236"/>
      <c r="BQ100" s="233">
        <v>94</v>
      </c>
      <c r="BR100" s="238"/>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24"/>
    </row>
    <row r="101" spans="1:131" ht="26.25" hidden="1" customHeight="1" x14ac:dyDescent="0.15">
      <c r="A101" s="240"/>
      <c r="B101" s="241"/>
      <c r="C101" s="241"/>
      <c r="D101" s="241"/>
      <c r="E101" s="241"/>
      <c r="F101" s="241"/>
      <c r="G101" s="241"/>
      <c r="H101" s="241"/>
      <c r="I101" s="241"/>
      <c r="J101" s="241"/>
      <c r="K101" s="241"/>
      <c r="L101" s="241"/>
      <c r="M101" s="241"/>
      <c r="N101" s="241"/>
      <c r="O101" s="241"/>
      <c r="P101" s="241"/>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3"/>
      <c r="BA101" s="243"/>
      <c r="BB101" s="243"/>
      <c r="BC101" s="243"/>
      <c r="BD101" s="243"/>
      <c r="BE101" s="236"/>
      <c r="BF101" s="236"/>
      <c r="BG101" s="236"/>
      <c r="BH101" s="236"/>
      <c r="BI101" s="236"/>
      <c r="BJ101" s="236"/>
      <c r="BK101" s="236"/>
      <c r="BL101" s="236"/>
      <c r="BM101" s="236"/>
      <c r="BN101" s="236"/>
      <c r="BO101" s="236"/>
      <c r="BP101" s="236"/>
      <c r="BQ101" s="233">
        <v>95</v>
      </c>
      <c r="BR101" s="238"/>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24"/>
    </row>
    <row r="102" spans="1:131" ht="26.25" customHeight="1" thickBot="1" x14ac:dyDescent="0.2">
      <c r="A102" s="240"/>
      <c r="B102" s="241"/>
      <c r="C102" s="241"/>
      <c r="D102" s="241"/>
      <c r="E102" s="241"/>
      <c r="F102" s="241"/>
      <c r="G102" s="241"/>
      <c r="H102" s="241"/>
      <c r="I102" s="241"/>
      <c r="J102" s="241"/>
      <c r="K102" s="241"/>
      <c r="L102" s="241"/>
      <c r="M102" s="241"/>
      <c r="N102" s="241"/>
      <c r="O102" s="241"/>
      <c r="P102" s="241"/>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3"/>
      <c r="BA102" s="243"/>
      <c r="BB102" s="243"/>
      <c r="BC102" s="243"/>
      <c r="BD102" s="243"/>
      <c r="BE102" s="236"/>
      <c r="BF102" s="236"/>
      <c r="BG102" s="236"/>
      <c r="BH102" s="236"/>
      <c r="BI102" s="236"/>
      <c r="BJ102" s="236"/>
      <c r="BK102" s="236"/>
      <c r="BL102" s="236"/>
      <c r="BM102" s="236"/>
      <c r="BN102" s="236"/>
      <c r="BO102" s="236"/>
      <c r="BP102" s="236"/>
      <c r="BQ102" s="235" t="s">
        <v>394</v>
      </c>
      <c r="BR102" s="776" t="s">
        <v>425</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38</v>
      </c>
      <c r="CS102" s="839"/>
      <c r="CT102" s="839"/>
      <c r="CU102" s="839"/>
      <c r="CV102" s="878"/>
      <c r="CW102" s="877" t="s">
        <v>601</v>
      </c>
      <c r="CX102" s="839"/>
      <c r="CY102" s="839"/>
      <c r="CZ102" s="839"/>
      <c r="DA102" s="878"/>
      <c r="DB102" s="877" t="s">
        <v>601</v>
      </c>
      <c r="DC102" s="839"/>
      <c r="DD102" s="839"/>
      <c r="DE102" s="839"/>
      <c r="DF102" s="878"/>
      <c r="DG102" s="877" t="s">
        <v>601</v>
      </c>
      <c r="DH102" s="839"/>
      <c r="DI102" s="839"/>
      <c r="DJ102" s="839"/>
      <c r="DK102" s="878"/>
      <c r="DL102" s="877" t="s">
        <v>601</v>
      </c>
      <c r="DM102" s="839"/>
      <c r="DN102" s="839"/>
      <c r="DO102" s="839"/>
      <c r="DP102" s="878"/>
      <c r="DQ102" s="877" t="s">
        <v>601</v>
      </c>
      <c r="DR102" s="839"/>
      <c r="DS102" s="839"/>
      <c r="DT102" s="839"/>
      <c r="DU102" s="878"/>
      <c r="DV102" s="776"/>
      <c r="DW102" s="777"/>
      <c r="DX102" s="777"/>
      <c r="DY102" s="777"/>
      <c r="DZ102" s="901"/>
      <c r="EA102" s="224"/>
    </row>
    <row r="103" spans="1:131" ht="26.25" customHeight="1" x14ac:dyDescent="0.15">
      <c r="A103" s="240"/>
      <c r="B103" s="241"/>
      <c r="C103" s="241"/>
      <c r="D103" s="241"/>
      <c r="E103" s="241"/>
      <c r="F103" s="241"/>
      <c r="G103" s="241"/>
      <c r="H103" s="241"/>
      <c r="I103" s="241"/>
      <c r="J103" s="241"/>
      <c r="K103" s="241"/>
      <c r="L103" s="241"/>
      <c r="M103" s="241"/>
      <c r="N103" s="241"/>
      <c r="O103" s="241"/>
      <c r="P103" s="241"/>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3"/>
      <c r="BA103" s="243"/>
      <c r="BB103" s="243"/>
      <c r="BC103" s="243"/>
      <c r="BD103" s="243"/>
      <c r="BE103" s="236"/>
      <c r="BF103" s="236"/>
      <c r="BG103" s="236"/>
      <c r="BH103" s="236"/>
      <c r="BI103" s="236"/>
      <c r="BJ103" s="236"/>
      <c r="BK103" s="236"/>
      <c r="BL103" s="236"/>
      <c r="BM103" s="236"/>
      <c r="BN103" s="236"/>
      <c r="BO103" s="236"/>
      <c r="BP103" s="236"/>
      <c r="BQ103" s="902" t="s">
        <v>426</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24"/>
    </row>
    <row r="104" spans="1:131" ht="26.25" customHeight="1" x14ac:dyDescent="0.15">
      <c r="A104" s="240"/>
      <c r="B104" s="241"/>
      <c r="C104" s="241"/>
      <c r="D104" s="241"/>
      <c r="E104" s="241"/>
      <c r="F104" s="241"/>
      <c r="G104" s="241"/>
      <c r="H104" s="241"/>
      <c r="I104" s="241"/>
      <c r="J104" s="241"/>
      <c r="K104" s="241"/>
      <c r="L104" s="241"/>
      <c r="M104" s="241"/>
      <c r="N104" s="241"/>
      <c r="O104" s="241"/>
      <c r="P104" s="241"/>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3"/>
      <c r="BA104" s="243"/>
      <c r="BB104" s="243"/>
      <c r="BC104" s="243"/>
      <c r="BD104" s="243"/>
      <c r="BE104" s="236"/>
      <c r="BF104" s="236"/>
      <c r="BG104" s="236"/>
      <c r="BH104" s="236"/>
      <c r="BI104" s="236"/>
      <c r="BJ104" s="236"/>
      <c r="BK104" s="236"/>
      <c r="BL104" s="236"/>
      <c r="BM104" s="236"/>
      <c r="BN104" s="236"/>
      <c r="BO104" s="236"/>
      <c r="BP104" s="236"/>
      <c r="BQ104" s="903" t="s">
        <v>427</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24"/>
    </row>
    <row r="105" spans="1:131" ht="11.25" customHeight="1" x14ac:dyDescent="0.15">
      <c r="A105" s="236"/>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6"/>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28" t="s">
        <v>428</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28" t="s">
        <v>429</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04" t="s">
        <v>430</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431</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24" customFormat="1" ht="26.25" customHeight="1" x14ac:dyDescent="0.15">
      <c r="A109" s="899" t="s">
        <v>432</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433</v>
      </c>
      <c r="AB109" s="880"/>
      <c r="AC109" s="880"/>
      <c r="AD109" s="880"/>
      <c r="AE109" s="881"/>
      <c r="AF109" s="879" t="s">
        <v>434</v>
      </c>
      <c r="AG109" s="880"/>
      <c r="AH109" s="880"/>
      <c r="AI109" s="880"/>
      <c r="AJ109" s="881"/>
      <c r="AK109" s="879" t="s">
        <v>310</v>
      </c>
      <c r="AL109" s="880"/>
      <c r="AM109" s="880"/>
      <c r="AN109" s="880"/>
      <c r="AO109" s="881"/>
      <c r="AP109" s="879" t="s">
        <v>435</v>
      </c>
      <c r="AQ109" s="880"/>
      <c r="AR109" s="880"/>
      <c r="AS109" s="880"/>
      <c r="AT109" s="882"/>
      <c r="AU109" s="899" t="s">
        <v>432</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433</v>
      </c>
      <c r="BR109" s="880"/>
      <c r="BS109" s="880"/>
      <c r="BT109" s="880"/>
      <c r="BU109" s="881"/>
      <c r="BV109" s="879" t="s">
        <v>434</v>
      </c>
      <c r="BW109" s="880"/>
      <c r="BX109" s="880"/>
      <c r="BY109" s="880"/>
      <c r="BZ109" s="881"/>
      <c r="CA109" s="879" t="s">
        <v>310</v>
      </c>
      <c r="CB109" s="880"/>
      <c r="CC109" s="880"/>
      <c r="CD109" s="880"/>
      <c r="CE109" s="881"/>
      <c r="CF109" s="900" t="s">
        <v>435</v>
      </c>
      <c r="CG109" s="900"/>
      <c r="CH109" s="900"/>
      <c r="CI109" s="900"/>
      <c r="CJ109" s="900"/>
      <c r="CK109" s="879" t="s">
        <v>436</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433</v>
      </c>
      <c r="DH109" s="880"/>
      <c r="DI109" s="880"/>
      <c r="DJ109" s="880"/>
      <c r="DK109" s="881"/>
      <c r="DL109" s="879" t="s">
        <v>434</v>
      </c>
      <c r="DM109" s="880"/>
      <c r="DN109" s="880"/>
      <c r="DO109" s="880"/>
      <c r="DP109" s="881"/>
      <c r="DQ109" s="879" t="s">
        <v>310</v>
      </c>
      <c r="DR109" s="880"/>
      <c r="DS109" s="880"/>
      <c r="DT109" s="880"/>
      <c r="DU109" s="881"/>
      <c r="DV109" s="879" t="s">
        <v>435</v>
      </c>
      <c r="DW109" s="880"/>
      <c r="DX109" s="880"/>
      <c r="DY109" s="880"/>
      <c r="DZ109" s="882"/>
    </row>
    <row r="110" spans="1:131" s="224" customFormat="1" ht="26.25" customHeight="1" x14ac:dyDescent="0.15">
      <c r="A110" s="883" t="s">
        <v>437</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1068294</v>
      </c>
      <c r="AB110" s="887"/>
      <c r="AC110" s="887"/>
      <c r="AD110" s="887"/>
      <c r="AE110" s="888"/>
      <c r="AF110" s="889">
        <v>1135092</v>
      </c>
      <c r="AG110" s="887"/>
      <c r="AH110" s="887"/>
      <c r="AI110" s="887"/>
      <c r="AJ110" s="888"/>
      <c r="AK110" s="889">
        <v>1200597</v>
      </c>
      <c r="AL110" s="887"/>
      <c r="AM110" s="887"/>
      <c r="AN110" s="887"/>
      <c r="AO110" s="888"/>
      <c r="AP110" s="890">
        <v>41</v>
      </c>
      <c r="AQ110" s="891"/>
      <c r="AR110" s="891"/>
      <c r="AS110" s="891"/>
      <c r="AT110" s="892"/>
      <c r="AU110" s="893" t="s">
        <v>75</v>
      </c>
      <c r="AV110" s="894"/>
      <c r="AW110" s="894"/>
      <c r="AX110" s="894"/>
      <c r="AY110" s="894"/>
      <c r="AZ110" s="916" t="s">
        <v>438</v>
      </c>
      <c r="BA110" s="884"/>
      <c r="BB110" s="884"/>
      <c r="BC110" s="884"/>
      <c r="BD110" s="884"/>
      <c r="BE110" s="884"/>
      <c r="BF110" s="884"/>
      <c r="BG110" s="884"/>
      <c r="BH110" s="884"/>
      <c r="BI110" s="884"/>
      <c r="BJ110" s="884"/>
      <c r="BK110" s="884"/>
      <c r="BL110" s="884"/>
      <c r="BM110" s="884"/>
      <c r="BN110" s="884"/>
      <c r="BO110" s="884"/>
      <c r="BP110" s="885"/>
      <c r="BQ110" s="917">
        <v>14460319</v>
      </c>
      <c r="BR110" s="918"/>
      <c r="BS110" s="918"/>
      <c r="BT110" s="918"/>
      <c r="BU110" s="918"/>
      <c r="BV110" s="918">
        <v>13736692</v>
      </c>
      <c r="BW110" s="918"/>
      <c r="BX110" s="918"/>
      <c r="BY110" s="918"/>
      <c r="BZ110" s="918"/>
      <c r="CA110" s="918">
        <v>13590142</v>
      </c>
      <c r="CB110" s="918"/>
      <c r="CC110" s="918"/>
      <c r="CD110" s="918"/>
      <c r="CE110" s="918"/>
      <c r="CF110" s="931">
        <v>464.4</v>
      </c>
      <c r="CG110" s="932"/>
      <c r="CH110" s="932"/>
      <c r="CI110" s="932"/>
      <c r="CJ110" s="932"/>
      <c r="CK110" s="933" t="s">
        <v>439</v>
      </c>
      <c r="CL110" s="934"/>
      <c r="CM110" s="916" t="s">
        <v>440</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v>18127</v>
      </c>
      <c r="DH110" s="918"/>
      <c r="DI110" s="918"/>
      <c r="DJ110" s="918"/>
      <c r="DK110" s="918"/>
      <c r="DL110" s="918">
        <v>17712</v>
      </c>
      <c r="DM110" s="918"/>
      <c r="DN110" s="918"/>
      <c r="DO110" s="918"/>
      <c r="DP110" s="918"/>
      <c r="DQ110" s="918">
        <v>17157</v>
      </c>
      <c r="DR110" s="918"/>
      <c r="DS110" s="918"/>
      <c r="DT110" s="918"/>
      <c r="DU110" s="918"/>
      <c r="DV110" s="919">
        <v>0.6</v>
      </c>
      <c r="DW110" s="919"/>
      <c r="DX110" s="919"/>
      <c r="DY110" s="919"/>
      <c r="DZ110" s="920"/>
    </row>
    <row r="111" spans="1:131" s="224" customFormat="1" ht="26.25" customHeight="1" x14ac:dyDescent="0.15">
      <c r="A111" s="921" t="s">
        <v>441</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442</v>
      </c>
      <c r="AB111" s="925"/>
      <c r="AC111" s="925"/>
      <c r="AD111" s="925"/>
      <c r="AE111" s="926"/>
      <c r="AF111" s="927" t="s">
        <v>442</v>
      </c>
      <c r="AG111" s="925"/>
      <c r="AH111" s="925"/>
      <c r="AI111" s="925"/>
      <c r="AJ111" s="926"/>
      <c r="AK111" s="927" t="s">
        <v>443</v>
      </c>
      <c r="AL111" s="925"/>
      <c r="AM111" s="925"/>
      <c r="AN111" s="925"/>
      <c r="AO111" s="926"/>
      <c r="AP111" s="928" t="s">
        <v>396</v>
      </c>
      <c r="AQ111" s="929"/>
      <c r="AR111" s="929"/>
      <c r="AS111" s="929"/>
      <c r="AT111" s="930"/>
      <c r="AU111" s="895"/>
      <c r="AV111" s="896"/>
      <c r="AW111" s="896"/>
      <c r="AX111" s="896"/>
      <c r="AY111" s="896"/>
      <c r="AZ111" s="909" t="s">
        <v>444</v>
      </c>
      <c r="BA111" s="910"/>
      <c r="BB111" s="910"/>
      <c r="BC111" s="910"/>
      <c r="BD111" s="910"/>
      <c r="BE111" s="910"/>
      <c r="BF111" s="910"/>
      <c r="BG111" s="910"/>
      <c r="BH111" s="910"/>
      <c r="BI111" s="910"/>
      <c r="BJ111" s="910"/>
      <c r="BK111" s="910"/>
      <c r="BL111" s="910"/>
      <c r="BM111" s="910"/>
      <c r="BN111" s="910"/>
      <c r="BO111" s="910"/>
      <c r="BP111" s="911"/>
      <c r="BQ111" s="912">
        <v>18127</v>
      </c>
      <c r="BR111" s="913"/>
      <c r="BS111" s="913"/>
      <c r="BT111" s="913"/>
      <c r="BU111" s="913"/>
      <c r="BV111" s="913">
        <v>17712</v>
      </c>
      <c r="BW111" s="913"/>
      <c r="BX111" s="913"/>
      <c r="BY111" s="913"/>
      <c r="BZ111" s="913"/>
      <c r="CA111" s="913">
        <v>17157</v>
      </c>
      <c r="CB111" s="913"/>
      <c r="CC111" s="913"/>
      <c r="CD111" s="913"/>
      <c r="CE111" s="913"/>
      <c r="CF111" s="907">
        <v>0.6</v>
      </c>
      <c r="CG111" s="908"/>
      <c r="CH111" s="908"/>
      <c r="CI111" s="908"/>
      <c r="CJ111" s="908"/>
      <c r="CK111" s="935"/>
      <c r="CL111" s="936"/>
      <c r="CM111" s="909" t="s">
        <v>445</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253</v>
      </c>
      <c r="DH111" s="913"/>
      <c r="DI111" s="913"/>
      <c r="DJ111" s="913"/>
      <c r="DK111" s="913"/>
      <c r="DL111" s="913" t="s">
        <v>443</v>
      </c>
      <c r="DM111" s="913"/>
      <c r="DN111" s="913"/>
      <c r="DO111" s="913"/>
      <c r="DP111" s="913"/>
      <c r="DQ111" s="913" t="s">
        <v>229</v>
      </c>
      <c r="DR111" s="913"/>
      <c r="DS111" s="913"/>
      <c r="DT111" s="913"/>
      <c r="DU111" s="913"/>
      <c r="DV111" s="914" t="s">
        <v>442</v>
      </c>
      <c r="DW111" s="914"/>
      <c r="DX111" s="914"/>
      <c r="DY111" s="914"/>
      <c r="DZ111" s="915"/>
    </row>
    <row r="112" spans="1:131" s="224" customFormat="1" ht="26.25" customHeight="1" x14ac:dyDescent="0.15">
      <c r="A112" s="939" t="s">
        <v>446</v>
      </c>
      <c r="B112" s="940"/>
      <c r="C112" s="910" t="s">
        <v>447</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442</v>
      </c>
      <c r="AB112" s="946"/>
      <c r="AC112" s="946"/>
      <c r="AD112" s="946"/>
      <c r="AE112" s="947"/>
      <c r="AF112" s="948" t="s">
        <v>229</v>
      </c>
      <c r="AG112" s="946"/>
      <c r="AH112" s="946"/>
      <c r="AI112" s="946"/>
      <c r="AJ112" s="947"/>
      <c r="AK112" s="948" t="s">
        <v>229</v>
      </c>
      <c r="AL112" s="946"/>
      <c r="AM112" s="946"/>
      <c r="AN112" s="946"/>
      <c r="AO112" s="947"/>
      <c r="AP112" s="949" t="s">
        <v>442</v>
      </c>
      <c r="AQ112" s="950"/>
      <c r="AR112" s="950"/>
      <c r="AS112" s="950"/>
      <c r="AT112" s="951"/>
      <c r="AU112" s="895"/>
      <c r="AV112" s="896"/>
      <c r="AW112" s="896"/>
      <c r="AX112" s="896"/>
      <c r="AY112" s="896"/>
      <c r="AZ112" s="909" t="s">
        <v>448</v>
      </c>
      <c r="BA112" s="910"/>
      <c r="BB112" s="910"/>
      <c r="BC112" s="910"/>
      <c r="BD112" s="910"/>
      <c r="BE112" s="910"/>
      <c r="BF112" s="910"/>
      <c r="BG112" s="910"/>
      <c r="BH112" s="910"/>
      <c r="BI112" s="910"/>
      <c r="BJ112" s="910"/>
      <c r="BK112" s="910"/>
      <c r="BL112" s="910"/>
      <c r="BM112" s="910"/>
      <c r="BN112" s="910"/>
      <c r="BO112" s="910"/>
      <c r="BP112" s="911"/>
      <c r="BQ112" s="912">
        <v>482308</v>
      </c>
      <c r="BR112" s="913"/>
      <c r="BS112" s="913"/>
      <c r="BT112" s="913"/>
      <c r="BU112" s="913"/>
      <c r="BV112" s="913">
        <v>580096</v>
      </c>
      <c r="BW112" s="913"/>
      <c r="BX112" s="913"/>
      <c r="BY112" s="913"/>
      <c r="BZ112" s="913"/>
      <c r="CA112" s="913">
        <v>696444</v>
      </c>
      <c r="CB112" s="913"/>
      <c r="CC112" s="913"/>
      <c r="CD112" s="913"/>
      <c r="CE112" s="913"/>
      <c r="CF112" s="907">
        <v>23.8</v>
      </c>
      <c r="CG112" s="908"/>
      <c r="CH112" s="908"/>
      <c r="CI112" s="908"/>
      <c r="CJ112" s="908"/>
      <c r="CK112" s="935"/>
      <c r="CL112" s="936"/>
      <c r="CM112" s="909" t="s">
        <v>449</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253</v>
      </c>
      <c r="DH112" s="913"/>
      <c r="DI112" s="913"/>
      <c r="DJ112" s="913"/>
      <c r="DK112" s="913"/>
      <c r="DL112" s="913" t="s">
        <v>450</v>
      </c>
      <c r="DM112" s="913"/>
      <c r="DN112" s="913"/>
      <c r="DO112" s="913"/>
      <c r="DP112" s="913"/>
      <c r="DQ112" s="913" t="s">
        <v>253</v>
      </c>
      <c r="DR112" s="913"/>
      <c r="DS112" s="913"/>
      <c r="DT112" s="913"/>
      <c r="DU112" s="913"/>
      <c r="DV112" s="914" t="s">
        <v>442</v>
      </c>
      <c r="DW112" s="914"/>
      <c r="DX112" s="914"/>
      <c r="DY112" s="914"/>
      <c r="DZ112" s="915"/>
    </row>
    <row r="113" spans="1:130" s="224" customFormat="1" ht="26.25" customHeight="1" x14ac:dyDescent="0.15">
      <c r="A113" s="941"/>
      <c r="B113" s="942"/>
      <c r="C113" s="910" t="s">
        <v>451</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49953</v>
      </c>
      <c r="AB113" s="925"/>
      <c r="AC113" s="925"/>
      <c r="AD113" s="925"/>
      <c r="AE113" s="926"/>
      <c r="AF113" s="927">
        <v>53165</v>
      </c>
      <c r="AG113" s="925"/>
      <c r="AH113" s="925"/>
      <c r="AI113" s="925"/>
      <c r="AJ113" s="926"/>
      <c r="AK113" s="927">
        <v>64653</v>
      </c>
      <c r="AL113" s="925"/>
      <c r="AM113" s="925"/>
      <c r="AN113" s="925"/>
      <c r="AO113" s="926"/>
      <c r="AP113" s="928">
        <v>2.2000000000000002</v>
      </c>
      <c r="AQ113" s="929"/>
      <c r="AR113" s="929"/>
      <c r="AS113" s="929"/>
      <c r="AT113" s="930"/>
      <c r="AU113" s="895"/>
      <c r="AV113" s="896"/>
      <c r="AW113" s="896"/>
      <c r="AX113" s="896"/>
      <c r="AY113" s="896"/>
      <c r="AZ113" s="909" t="s">
        <v>452</v>
      </c>
      <c r="BA113" s="910"/>
      <c r="BB113" s="910"/>
      <c r="BC113" s="910"/>
      <c r="BD113" s="910"/>
      <c r="BE113" s="910"/>
      <c r="BF113" s="910"/>
      <c r="BG113" s="910"/>
      <c r="BH113" s="910"/>
      <c r="BI113" s="910"/>
      <c r="BJ113" s="910"/>
      <c r="BK113" s="910"/>
      <c r="BL113" s="910"/>
      <c r="BM113" s="910"/>
      <c r="BN113" s="910"/>
      <c r="BO113" s="910"/>
      <c r="BP113" s="911"/>
      <c r="BQ113" s="912">
        <v>2385</v>
      </c>
      <c r="BR113" s="913"/>
      <c r="BS113" s="913"/>
      <c r="BT113" s="913"/>
      <c r="BU113" s="913"/>
      <c r="BV113" s="913">
        <v>1789</v>
      </c>
      <c r="BW113" s="913"/>
      <c r="BX113" s="913"/>
      <c r="BY113" s="913"/>
      <c r="BZ113" s="913"/>
      <c r="CA113" s="913">
        <v>1162</v>
      </c>
      <c r="CB113" s="913"/>
      <c r="CC113" s="913"/>
      <c r="CD113" s="913"/>
      <c r="CE113" s="913"/>
      <c r="CF113" s="907">
        <v>0</v>
      </c>
      <c r="CG113" s="908"/>
      <c r="CH113" s="908"/>
      <c r="CI113" s="908"/>
      <c r="CJ113" s="908"/>
      <c r="CK113" s="935"/>
      <c r="CL113" s="936"/>
      <c r="CM113" s="909" t="s">
        <v>453</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396</v>
      </c>
      <c r="DH113" s="946"/>
      <c r="DI113" s="946"/>
      <c r="DJ113" s="946"/>
      <c r="DK113" s="947"/>
      <c r="DL113" s="948" t="s">
        <v>396</v>
      </c>
      <c r="DM113" s="946"/>
      <c r="DN113" s="946"/>
      <c r="DO113" s="946"/>
      <c r="DP113" s="947"/>
      <c r="DQ113" s="948" t="s">
        <v>229</v>
      </c>
      <c r="DR113" s="946"/>
      <c r="DS113" s="946"/>
      <c r="DT113" s="946"/>
      <c r="DU113" s="947"/>
      <c r="DV113" s="949" t="s">
        <v>396</v>
      </c>
      <c r="DW113" s="950"/>
      <c r="DX113" s="950"/>
      <c r="DY113" s="950"/>
      <c r="DZ113" s="951"/>
    </row>
    <row r="114" spans="1:130" s="224" customFormat="1" ht="26.25" customHeight="1" x14ac:dyDescent="0.15">
      <c r="A114" s="941"/>
      <c r="B114" s="942"/>
      <c r="C114" s="910" t="s">
        <v>454</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630</v>
      </c>
      <c r="AB114" s="946"/>
      <c r="AC114" s="946"/>
      <c r="AD114" s="946"/>
      <c r="AE114" s="947"/>
      <c r="AF114" s="948">
        <v>630</v>
      </c>
      <c r="AG114" s="946"/>
      <c r="AH114" s="946"/>
      <c r="AI114" s="946"/>
      <c r="AJ114" s="947"/>
      <c r="AK114" s="948">
        <v>618</v>
      </c>
      <c r="AL114" s="946"/>
      <c r="AM114" s="946"/>
      <c r="AN114" s="946"/>
      <c r="AO114" s="947"/>
      <c r="AP114" s="949">
        <v>0</v>
      </c>
      <c r="AQ114" s="950"/>
      <c r="AR114" s="950"/>
      <c r="AS114" s="950"/>
      <c r="AT114" s="951"/>
      <c r="AU114" s="895"/>
      <c r="AV114" s="896"/>
      <c r="AW114" s="896"/>
      <c r="AX114" s="896"/>
      <c r="AY114" s="896"/>
      <c r="AZ114" s="909" t="s">
        <v>455</v>
      </c>
      <c r="BA114" s="910"/>
      <c r="BB114" s="910"/>
      <c r="BC114" s="910"/>
      <c r="BD114" s="910"/>
      <c r="BE114" s="910"/>
      <c r="BF114" s="910"/>
      <c r="BG114" s="910"/>
      <c r="BH114" s="910"/>
      <c r="BI114" s="910"/>
      <c r="BJ114" s="910"/>
      <c r="BK114" s="910"/>
      <c r="BL114" s="910"/>
      <c r="BM114" s="910"/>
      <c r="BN114" s="910"/>
      <c r="BO114" s="910"/>
      <c r="BP114" s="911"/>
      <c r="BQ114" s="912">
        <v>920409</v>
      </c>
      <c r="BR114" s="913"/>
      <c r="BS114" s="913"/>
      <c r="BT114" s="913"/>
      <c r="BU114" s="913"/>
      <c r="BV114" s="913">
        <v>826655</v>
      </c>
      <c r="BW114" s="913"/>
      <c r="BX114" s="913"/>
      <c r="BY114" s="913"/>
      <c r="BZ114" s="913"/>
      <c r="CA114" s="913">
        <v>805059</v>
      </c>
      <c r="CB114" s="913"/>
      <c r="CC114" s="913"/>
      <c r="CD114" s="913"/>
      <c r="CE114" s="913"/>
      <c r="CF114" s="907">
        <v>27.5</v>
      </c>
      <c r="CG114" s="908"/>
      <c r="CH114" s="908"/>
      <c r="CI114" s="908"/>
      <c r="CJ114" s="908"/>
      <c r="CK114" s="935"/>
      <c r="CL114" s="936"/>
      <c r="CM114" s="909" t="s">
        <v>456</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442</v>
      </c>
      <c r="DH114" s="946"/>
      <c r="DI114" s="946"/>
      <c r="DJ114" s="946"/>
      <c r="DK114" s="947"/>
      <c r="DL114" s="948" t="s">
        <v>229</v>
      </c>
      <c r="DM114" s="946"/>
      <c r="DN114" s="946"/>
      <c r="DO114" s="946"/>
      <c r="DP114" s="947"/>
      <c r="DQ114" s="948" t="s">
        <v>442</v>
      </c>
      <c r="DR114" s="946"/>
      <c r="DS114" s="946"/>
      <c r="DT114" s="946"/>
      <c r="DU114" s="947"/>
      <c r="DV114" s="949" t="s">
        <v>442</v>
      </c>
      <c r="DW114" s="950"/>
      <c r="DX114" s="950"/>
      <c r="DY114" s="950"/>
      <c r="DZ114" s="951"/>
    </row>
    <row r="115" spans="1:130" s="224" customFormat="1" ht="26.25" customHeight="1" x14ac:dyDescent="0.15">
      <c r="A115" s="941"/>
      <c r="B115" s="942"/>
      <c r="C115" s="910" t="s">
        <v>457</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450</v>
      </c>
      <c r="AB115" s="925"/>
      <c r="AC115" s="925"/>
      <c r="AD115" s="925"/>
      <c r="AE115" s="926"/>
      <c r="AF115" s="927" t="s">
        <v>450</v>
      </c>
      <c r="AG115" s="925"/>
      <c r="AH115" s="925"/>
      <c r="AI115" s="925"/>
      <c r="AJ115" s="926"/>
      <c r="AK115" s="927" t="s">
        <v>458</v>
      </c>
      <c r="AL115" s="925"/>
      <c r="AM115" s="925"/>
      <c r="AN115" s="925"/>
      <c r="AO115" s="926"/>
      <c r="AP115" s="928" t="s">
        <v>442</v>
      </c>
      <c r="AQ115" s="929"/>
      <c r="AR115" s="929"/>
      <c r="AS115" s="929"/>
      <c r="AT115" s="930"/>
      <c r="AU115" s="895"/>
      <c r="AV115" s="896"/>
      <c r="AW115" s="896"/>
      <c r="AX115" s="896"/>
      <c r="AY115" s="896"/>
      <c r="AZ115" s="909" t="s">
        <v>459</v>
      </c>
      <c r="BA115" s="910"/>
      <c r="BB115" s="910"/>
      <c r="BC115" s="910"/>
      <c r="BD115" s="910"/>
      <c r="BE115" s="910"/>
      <c r="BF115" s="910"/>
      <c r="BG115" s="910"/>
      <c r="BH115" s="910"/>
      <c r="BI115" s="910"/>
      <c r="BJ115" s="910"/>
      <c r="BK115" s="910"/>
      <c r="BL115" s="910"/>
      <c r="BM115" s="910"/>
      <c r="BN115" s="910"/>
      <c r="BO115" s="910"/>
      <c r="BP115" s="911"/>
      <c r="BQ115" s="912" t="s">
        <v>450</v>
      </c>
      <c r="BR115" s="913"/>
      <c r="BS115" s="913"/>
      <c r="BT115" s="913"/>
      <c r="BU115" s="913"/>
      <c r="BV115" s="913" t="s">
        <v>396</v>
      </c>
      <c r="BW115" s="913"/>
      <c r="BX115" s="913"/>
      <c r="BY115" s="913"/>
      <c r="BZ115" s="913"/>
      <c r="CA115" s="913" t="s">
        <v>229</v>
      </c>
      <c r="CB115" s="913"/>
      <c r="CC115" s="913"/>
      <c r="CD115" s="913"/>
      <c r="CE115" s="913"/>
      <c r="CF115" s="907" t="s">
        <v>442</v>
      </c>
      <c r="CG115" s="908"/>
      <c r="CH115" s="908"/>
      <c r="CI115" s="908"/>
      <c r="CJ115" s="908"/>
      <c r="CK115" s="935"/>
      <c r="CL115" s="936"/>
      <c r="CM115" s="909" t="s">
        <v>460</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t="s">
        <v>442</v>
      </c>
      <c r="DH115" s="946"/>
      <c r="DI115" s="946"/>
      <c r="DJ115" s="946"/>
      <c r="DK115" s="947"/>
      <c r="DL115" s="948" t="s">
        <v>443</v>
      </c>
      <c r="DM115" s="946"/>
      <c r="DN115" s="946"/>
      <c r="DO115" s="946"/>
      <c r="DP115" s="947"/>
      <c r="DQ115" s="948" t="s">
        <v>442</v>
      </c>
      <c r="DR115" s="946"/>
      <c r="DS115" s="946"/>
      <c r="DT115" s="946"/>
      <c r="DU115" s="947"/>
      <c r="DV115" s="949" t="s">
        <v>253</v>
      </c>
      <c r="DW115" s="950"/>
      <c r="DX115" s="950"/>
      <c r="DY115" s="950"/>
      <c r="DZ115" s="951"/>
    </row>
    <row r="116" spans="1:130" s="224" customFormat="1" ht="26.25" customHeight="1" x14ac:dyDescent="0.15">
      <c r="A116" s="943"/>
      <c r="B116" s="944"/>
      <c r="C116" s="952" t="s">
        <v>461</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v>175</v>
      </c>
      <c r="AB116" s="946"/>
      <c r="AC116" s="946"/>
      <c r="AD116" s="946"/>
      <c r="AE116" s="947"/>
      <c r="AF116" s="948">
        <v>122</v>
      </c>
      <c r="AG116" s="946"/>
      <c r="AH116" s="946"/>
      <c r="AI116" s="946"/>
      <c r="AJ116" s="947"/>
      <c r="AK116" s="948">
        <v>513</v>
      </c>
      <c r="AL116" s="946"/>
      <c r="AM116" s="946"/>
      <c r="AN116" s="946"/>
      <c r="AO116" s="947"/>
      <c r="AP116" s="949">
        <v>0</v>
      </c>
      <c r="AQ116" s="950"/>
      <c r="AR116" s="950"/>
      <c r="AS116" s="950"/>
      <c r="AT116" s="951"/>
      <c r="AU116" s="895"/>
      <c r="AV116" s="896"/>
      <c r="AW116" s="896"/>
      <c r="AX116" s="896"/>
      <c r="AY116" s="896"/>
      <c r="AZ116" s="954" t="s">
        <v>462</v>
      </c>
      <c r="BA116" s="955"/>
      <c r="BB116" s="955"/>
      <c r="BC116" s="955"/>
      <c r="BD116" s="955"/>
      <c r="BE116" s="955"/>
      <c r="BF116" s="955"/>
      <c r="BG116" s="955"/>
      <c r="BH116" s="955"/>
      <c r="BI116" s="955"/>
      <c r="BJ116" s="955"/>
      <c r="BK116" s="955"/>
      <c r="BL116" s="955"/>
      <c r="BM116" s="955"/>
      <c r="BN116" s="955"/>
      <c r="BO116" s="955"/>
      <c r="BP116" s="956"/>
      <c r="BQ116" s="912" t="s">
        <v>450</v>
      </c>
      <c r="BR116" s="913"/>
      <c r="BS116" s="913"/>
      <c r="BT116" s="913"/>
      <c r="BU116" s="913"/>
      <c r="BV116" s="913" t="s">
        <v>442</v>
      </c>
      <c r="BW116" s="913"/>
      <c r="BX116" s="913"/>
      <c r="BY116" s="913"/>
      <c r="BZ116" s="913"/>
      <c r="CA116" s="913" t="s">
        <v>253</v>
      </c>
      <c r="CB116" s="913"/>
      <c r="CC116" s="913"/>
      <c r="CD116" s="913"/>
      <c r="CE116" s="913"/>
      <c r="CF116" s="907" t="s">
        <v>450</v>
      </c>
      <c r="CG116" s="908"/>
      <c r="CH116" s="908"/>
      <c r="CI116" s="908"/>
      <c r="CJ116" s="908"/>
      <c r="CK116" s="935"/>
      <c r="CL116" s="936"/>
      <c r="CM116" s="909" t="s">
        <v>463</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442</v>
      </c>
      <c r="DH116" s="946"/>
      <c r="DI116" s="946"/>
      <c r="DJ116" s="946"/>
      <c r="DK116" s="947"/>
      <c r="DL116" s="948" t="s">
        <v>458</v>
      </c>
      <c r="DM116" s="946"/>
      <c r="DN116" s="946"/>
      <c r="DO116" s="946"/>
      <c r="DP116" s="947"/>
      <c r="DQ116" s="948" t="s">
        <v>442</v>
      </c>
      <c r="DR116" s="946"/>
      <c r="DS116" s="946"/>
      <c r="DT116" s="946"/>
      <c r="DU116" s="947"/>
      <c r="DV116" s="949" t="s">
        <v>450</v>
      </c>
      <c r="DW116" s="950"/>
      <c r="DX116" s="950"/>
      <c r="DY116" s="950"/>
      <c r="DZ116" s="951"/>
    </row>
    <row r="117" spans="1:130" s="224" customFormat="1" ht="26.25" customHeight="1" x14ac:dyDescent="0.15">
      <c r="A117" s="899" t="s">
        <v>189</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464</v>
      </c>
      <c r="Z117" s="881"/>
      <c r="AA117" s="965">
        <v>1119052</v>
      </c>
      <c r="AB117" s="966"/>
      <c r="AC117" s="966"/>
      <c r="AD117" s="966"/>
      <c r="AE117" s="967"/>
      <c r="AF117" s="968">
        <v>1189009</v>
      </c>
      <c r="AG117" s="966"/>
      <c r="AH117" s="966"/>
      <c r="AI117" s="966"/>
      <c r="AJ117" s="967"/>
      <c r="AK117" s="968">
        <v>1266381</v>
      </c>
      <c r="AL117" s="966"/>
      <c r="AM117" s="966"/>
      <c r="AN117" s="966"/>
      <c r="AO117" s="967"/>
      <c r="AP117" s="969"/>
      <c r="AQ117" s="970"/>
      <c r="AR117" s="970"/>
      <c r="AS117" s="970"/>
      <c r="AT117" s="971"/>
      <c r="AU117" s="895"/>
      <c r="AV117" s="896"/>
      <c r="AW117" s="896"/>
      <c r="AX117" s="896"/>
      <c r="AY117" s="896"/>
      <c r="AZ117" s="961" t="s">
        <v>465</v>
      </c>
      <c r="BA117" s="962"/>
      <c r="BB117" s="962"/>
      <c r="BC117" s="962"/>
      <c r="BD117" s="962"/>
      <c r="BE117" s="962"/>
      <c r="BF117" s="962"/>
      <c r="BG117" s="962"/>
      <c r="BH117" s="962"/>
      <c r="BI117" s="962"/>
      <c r="BJ117" s="962"/>
      <c r="BK117" s="962"/>
      <c r="BL117" s="962"/>
      <c r="BM117" s="962"/>
      <c r="BN117" s="962"/>
      <c r="BO117" s="962"/>
      <c r="BP117" s="963"/>
      <c r="BQ117" s="912" t="s">
        <v>442</v>
      </c>
      <c r="BR117" s="913"/>
      <c r="BS117" s="913"/>
      <c r="BT117" s="913"/>
      <c r="BU117" s="913"/>
      <c r="BV117" s="913" t="s">
        <v>450</v>
      </c>
      <c r="BW117" s="913"/>
      <c r="BX117" s="913"/>
      <c r="BY117" s="913"/>
      <c r="BZ117" s="913"/>
      <c r="CA117" s="913" t="s">
        <v>442</v>
      </c>
      <c r="CB117" s="913"/>
      <c r="CC117" s="913"/>
      <c r="CD117" s="913"/>
      <c r="CE117" s="913"/>
      <c r="CF117" s="907" t="s">
        <v>396</v>
      </c>
      <c r="CG117" s="908"/>
      <c r="CH117" s="908"/>
      <c r="CI117" s="908"/>
      <c r="CJ117" s="908"/>
      <c r="CK117" s="935"/>
      <c r="CL117" s="936"/>
      <c r="CM117" s="909" t="s">
        <v>466</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442</v>
      </c>
      <c r="DH117" s="946"/>
      <c r="DI117" s="946"/>
      <c r="DJ117" s="946"/>
      <c r="DK117" s="947"/>
      <c r="DL117" s="948" t="s">
        <v>229</v>
      </c>
      <c r="DM117" s="946"/>
      <c r="DN117" s="946"/>
      <c r="DO117" s="946"/>
      <c r="DP117" s="947"/>
      <c r="DQ117" s="948" t="s">
        <v>443</v>
      </c>
      <c r="DR117" s="946"/>
      <c r="DS117" s="946"/>
      <c r="DT117" s="946"/>
      <c r="DU117" s="947"/>
      <c r="DV117" s="949" t="s">
        <v>443</v>
      </c>
      <c r="DW117" s="950"/>
      <c r="DX117" s="950"/>
      <c r="DY117" s="950"/>
      <c r="DZ117" s="951"/>
    </row>
    <row r="118" spans="1:130" s="224" customFormat="1" ht="26.25" customHeight="1" x14ac:dyDescent="0.15">
      <c r="A118" s="899" t="s">
        <v>436</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433</v>
      </c>
      <c r="AB118" s="880"/>
      <c r="AC118" s="880"/>
      <c r="AD118" s="880"/>
      <c r="AE118" s="881"/>
      <c r="AF118" s="879" t="s">
        <v>434</v>
      </c>
      <c r="AG118" s="880"/>
      <c r="AH118" s="880"/>
      <c r="AI118" s="880"/>
      <c r="AJ118" s="881"/>
      <c r="AK118" s="879" t="s">
        <v>310</v>
      </c>
      <c r="AL118" s="880"/>
      <c r="AM118" s="880"/>
      <c r="AN118" s="880"/>
      <c r="AO118" s="881"/>
      <c r="AP118" s="957" t="s">
        <v>435</v>
      </c>
      <c r="AQ118" s="958"/>
      <c r="AR118" s="958"/>
      <c r="AS118" s="958"/>
      <c r="AT118" s="959"/>
      <c r="AU118" s="895"/>
      <c r="AV118" s="896"/>
      <c r="AW118" s="896"/>
      <c r="AX118" s="896"/>
      <c r="AY118" s="896"/>
      <c r="AZ118" s="960" t="s">
        <v>467</v>
      </c>
      <c r="BA118" s="952"/>
      <c r="BB118" s="952"/>
      <c r="BC118" s="952"/>
      <c r="BD118" s="952"/>
      <c r="BE118" s="952"/>
      <c r="BF118" s="952"/>
      <c r="BG118" s="952"/>
      <c r="BH118" s="952"/>
      <c r="BI118" s="952"/>
      <c r="BJ118" s="952"/>
      <c r="BK118" s="952"/>
      <c r="BL118" s="952"/>
      <c r="BM118" s="952"/>
      <c r="BN118" s="952"/>
      <c r="BO118" s="952"/>
      <c r="BP118" s="953"/>
      <c r="BQ118" s="986" t="s">
        <v>443</v>
      </c>
      <c r="BR118" s="987"/>
      <c r="BS118" s="987"/>
      <c r="BT118" s="987"/>
      <c r="BU118" s="987"/>
      <c r="BV118" s="987" t="s">
        <v>442</v>
      </c>
      <c r="BW118" s="987"/>
      <c r="BX118" s="987"/>
      <c r="BY118" s="987"/>
      <c r="BZ118" s="987"/>
      <c r="CA118" s="987" t="s">
        <v>442</v>
      </c>
      <c r="CB118" s="987"/>
      <c r="CC118" s="987"/>
      <c r="CD118" s="987"/>
      <c r="CE118" s="987"/>
      <c r="CF118" s="907" t="s">
        <v>443</v>
      </c>
      <c r="CG118" s="908"/>
      <c r="CH118" s="908"/>
      <c r="CI118" s="908"/>
      <c r="CJ118" s="908"/>
      <c r="CK118" s="935"/>
      <c r="CL118" s="936"/>
      <c r="CM118" s="909" t="s">
        <v>468</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442</v>
      </c>
      <c r="DH118" s="946"/>
      <c r="DI118" s="946"/>
      <c r="DJ118" s="946"/>
      <c r="DK118" s="947"/>
      <c r="DL118" s="948" t="s">
        <v>442</v>
      </c>
      <c r="DM118" s="946"/>
      <c r="DN118" s="946"/>
      <c r="DO118" s="946"/>
      <c r="DP118" s="947"/>
      <c r="DQ118" s="948" t="s">
        <v>442</v>
      </c>
      <c r="DR118" s="946"/>
      <c r="DS118" s="946"/>
      <c r="DT118" s="946"/>
      <c r="DU118" s="947"/>
      <c r="DV118" s="949" t="s">
        <v>442</v>
      </c>
      <c r="DW118" s="950"/>
      <c r="DX118" s="950"/>
      <c r="DY118" s="950"/>
      <c r="DZ118" s="951"/>
    </row>
    <row r="119" spans="1:130" s="224" customFormat="1" ht="26.25" customHeight="1" x14ac:dyDescent="0.15">
      <c r="A119" s="1043" t="s">
        <v>439</v>
      </c>
      <c r="B119" s="934"/>
      <c r="C119" s="916" t="s">
        <v>440</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442</v>
      </c>
      <c r="AB119" s="887"/>
      <c r="AC119" s="887"/>
      <c r="AD119" s="887"/>
      <c r="AE119" s="888"/>
      <c r="AF119" s="889" t="s">
        <v>442</v>
      </c>
      <c r="AG119" s="887"/>
      <c r="AH119" s="887"/>
      <c r="AI119" s="887"/>
      <c r="AJ119" s="888"/>
      <c r="AK119" s="889" t="s">
        <v>442</v>
      </c>
      <c r="AL119" s="887"/>
      <c r="AM119" s="887"/>
      <c r="AN119" s="887"/>
      <c r="AO119" s="888"/>
      <c r="AP119" s="890" t="s">
        <v>443</v>
      </c>
      <c r="AQ119" s="891"/>
      <c r="AR119" s="891"/>
      <c r="AS119" s="891"/>
      <c r="AT119" s="892"/>
      <c r="AU119" s="897"/>
      <c r="AV119" s="898"/>
      <c r="AW119" s="898"/>
      <c r="AX119" s="898"/>
      <c r="AY119" s="898"/>
      <c r="AZ119" s="247" t="s">
        <v>189</v>
      </c>
      <c r="BA119" s="247"/>
      <c r="BB119" s="247"/>
      <c r="BC119" s="247"/>
      <c r="BD119" s="247"/>
      <c r="BE119" s="247"/>
      <c r="BF119" s="247"/>
      <c r="BG119" s="247"/>
      <c r="BH119" s="247"/>
      <c r="BI119" s="247"/>
      <c r="BJ119" s="247"/>
      <c r="BK119" s="247"/>
      <c r="BL119" s="247"/>
      <c r="BM119" s="247"/>
      <c r="BN119" s="247"/>
      <c r="BO119" s="964" t="s">
        <v>469</v>
      </c>
      <c r="BP119" s="992"/>
      <c r="BQ119" s="986">
        <v>15883548</v>
      </c>
      <c r="BR119" s="987"/>
      <c r="BS119" s="987"/>
      <c r="BT119" s="987"/>
      <c r="BU119" s="987"/>
      <c r="BV119" s="987">
        <v>15162944</v>
      </c>
      <c r="BW119" s="987"/>
      <c r="BX119" s="987"/>
      <c r="BY119" s="987"/>
      <c r="BZ119" s="987"/>
      <c r="CA119" s="987">
        <v>15109964</v>
      </c>
      <c r="CB119" s="987"/>
      <c r="CC119" s="987"/>
      <c r="CD119" s="987"/>
      <c r="CE119" s="987"/>
      <c r="CF119" s="988"/>
      <c r="CG119" s="989"/>
      <c r="CH119" s="989"/>
      <c r="CI119" s="989"/>
      <c r="CJ119" s="990"/>
      <c r="CK119" s="937"/>
      <c r="CL119" s="938"/>
      <c r="CM119" s="960" t="s">
        <v>470</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229</v>
      </c>
      <c r="DH119" s="973"/>
      <c r="DI119" s="973"/>
      <c r="DJ119" s="973"/>
      <c r="DK119" s="974"/>
      <c r="DL119" s="972" t="s">
        <v>442</v>
      </c>
      <c r="DM119" s="973"/>
      <c r="DN119" s="973"/>
      <c r="DO119" s="973"/>
      <c r="DP119" s="974"/>
      <c r="DQ119" s="972" t="s">
        <v>450</v>
      </c>
      <c r="DR119" s="973"/>
      <c r="DS119" s="973"/>
      <c r="DT119" s="973"/>
      <c r="DU119" s="974"/>
      <c r="DV119" s="975" t="s">
        <v>442</v>
      </c>
      <c r="DW119" s="976"/>
      <c r="DX119" s="976"/>
      <c r="DY119" s="976"/>
      <c r="DZ119" s="977"/>
    </row>
    <row r="120" spans="1:130" s="224" customFormat="1" ht="26.25" customHeight="1" x14ac:dyDescent="0.15">
      <c r="A120" s="1044"/>
      <c r="B120" s="936"/>
      <c r="C120" s="909" t="s">
        <v>445</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450</v>
      </c>
      <c r="AB120" s="946"/>
      <c r="AC120" s="946"/>
      <c r="AD120" s="946"/>
      <c r="AE120" s="947"/>
      <c r="AF120" s="948" t="s">
        <v>442</v>
      </c>
      <c r="AG120" s="946"/>
      <c r="AH120" s="946"/>
      <c r="AI120" s="946"/>
      <c r="AJ120" s="947"/>
      <c r="AK120" s="948" t="s">
        <v>442</v>
      </c>
      <c r="AL120" s="946"/>
      <c r="AM120" s="946"/>
      <c r="AN120" s="946"/>
      <c r="AO120" s="947"/>
      <c r="AP120" s="949" t="s">
        <v>442</v>
      </c>
      <c r="AQ120" s="950"/>
      <c r="AR120" s="950"/>
      <c r="AS120" s="950"/>
      <c r="AT120" s="951"/>
      <c r="AU120" s="978" t="s">
        <v>471</v>
      </c>
      <c r="AV120" s="979"/>
      <c r="AW120" s="979"/>
      <c r="AX120" s="979"/>
      <c r="AY120" s="980"/>
      <c r="AZ120" s="916" t="s">
        <v>472</v>
      </c>
      <c r="BA120" s="884"/>
      <c r="BB120" s="884"/>
      <c r="BC120" s="884"/>
      <c r="BD120" s="884"/>
      <c r="BE120" s="884"/>
      <c r="BF120" s="884"/>
      <c r="BG120" s="884"/>
      <c r="BH120" s="884"/>
      <c r="BI120" s="884"/>
      <c r="BJ120" s="884"/>
      <c r="BK120" s="884"/>
      <c r="BL120" s="884"/>
      <c r="BM120" s="884"/>
      <c r="BN120" s="884"/>
      <c r="BO120" s="884"/>
      <c r="BP120" s="885"/>
      <c r="BQ120" s="917">
        <v>5453209</v>
      </c>
      <c r="BR120" s="918"/>
      <c r="BS120" s="918"/>
      <c r="BT120" s="918"/>
      <c r="BU120" s="918"/>
      <c r="BV120" s="918">
        <v>4863150</v>
      </c>
      <c r="BW120" s="918"/>
      <c r="BX120" s="918"/>
      <c r="BY120" s="918"/>
      <c r="BZ120" s="918"/>
      <c r="CA120" s="918">
        <v>4824802</v>
      </c>
      <c r="CB120" s="918"/>
      <c r="CC120" s="918"/>
      <c r="CD120" s="918"/>
      <c r="CE120" s="918"/>
      <c r="CF120" s="931">
        <v>164.9</v>
      </c>
      <c r="CG120" s="932"/>
      <c r="CH120" s="932"/>
      <c r="CI120" s="932"/>
      <c r="CJ120" s="932"/>
      <c r="CK120" s="993" t="s">
        <v>473</v>
      </c>
      <c r="CL120" s="994"/>
      <c r="CM120" s="994"/>
      <c r="CN120" s="994"/>
      <c r="CO120" s="995"/>
      <c r="CP120" s="1001" t="s">
        <v>410</v>
      </c>
      <c r="CQ120" s="1002"/>
      <c r="CR120" s="1002"/>
      <c r="CS120" s="1002"/>
      <c r="CT120" s="1002"/>
      <c r="CU120" s="1002"/>
      <c r="CV120" s="1002"/>
      <c r="CW120" s="1002"/>
      <c r="CX120" s="1002"/>
      <c r="CY120" s="1002"/>
      <c r="CZ120" s="1002"/>
      <c r="DA120" s="1002"/>
      <c r="DB120" s="1002"/>
      <c r="DC120" s="1002"/>
      <c r="DD120" s="1002"/>
      <c r="DE120" s="1002"/>
      <c r="DF120" s="1003"/>
      <c r="DG120" s="917">
        <v>284570</v>
      </c>
      <c r="DH120" s="918"/>
      <c r="DI120" s="918"/>
      <c r="DJ120" s="918"/>
      <c r="DK120" s="918"/>
      <c r="DL120" s="918">
        <v>395784</v>
      </c>
      <c r="DM120" s="918"/>
      <c r="DN120" s="918"/>
      <c r="DO120" s="918"/>
      <c r="DP120" s="918"/>
      <c r="DQ120" s="918">
        <v>522815</v>
      </c>
      <c r="DR120" s="918"/>
      <c r="DS120" s="918"/>
      <c r="DT120" s="918"/>
      <c r="DU120" s="918"/>
      <c r="DV120" s="919">
        <v>17.899999999999999</v>
      </c>
      <c r="DW120" s="919"/>
      <c r="DX120" s="919"/>
      <c r="DY120" s="919"/>
      <c r="DZ120" s="920"/>
    </row>
    <row r="121" spans="1:130" s="224" customFormat="1" ht="26.25" customHeight="1" x14ac:dyDescent="0.15">
      <c r="A121" s="1044"/>
      <c r="B121" s="936"/>
      <c r="C121" s="961" t="s">
        <v>474</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442</v>
      </c>
      <c r="AB121" s="946"/>
      <c r="AC121" s="946"/>
      <c r="AD121" s="946"/>
      <c r="AE121" s="947"/>
      <c r="AF121" s="948" t="s">
        <v>443</v>
      </c>
      <c r="AG121" s="946"/>
      <c r="AH121" s="946"/>
      <c r="AI121" s="946"/>
      <c r="AJ121" s="947"/>
      <c r="AK121" s="948" t="s">
        <v>443</v>
      </c>
      <c r="AL121" s="946"/>
      <c r="AM121" s="946"/>
      <c r="AN121" s="946"/>
      <c r="AO121" s="947"/>
      <c r="AP121" s="949" t="s">
        <v>442</v>
      </c>
      <c r="AQ121" s="950"/>
      <c r="AR121" s="950"/>
      <c r="AS121" s="950"/>
      <c r="AT121" s="951"/>
      <c r="AU121" s="981"/>
      <c r="AV121" s="982"/>
      <c r="AW121" s="982"/>
      <c r="AX121" s="982"/>
      <c r="AY121" s="983"/>
      <c r="AZ121" s="909" t="s">
        <v>475</v>
      </c>
      <c r="BA121" s="910"/>
      <c r="BB121" s="910"/>
      <c r="BC121" s="910"/>
      <c r="BD121" s="910"/>
      <c r="BE121" s="910"/>
      <c r="BF121" s="910"/>
      <c r="BG121" s="910"/>
      <c r="BH121" s="910"/>
      <c r="BI121" s="910"/>
      <c r="BJ121" s="910"/>
      <c r="BK121" s="910"/>
      <c r="BL121" s="910"/>
      <c r="BM121" s="910"/>
      <c r="BN121" s="910"/>
      <c r="BO121" s="910"/>
      <c r="BP121" s="911"/>
      <c r="BQ121" s="912">
        <v>96707</v>
      </c>
      <c r="BR121" s="913"/>
      <c r="BS121" s="913"/>
      <c r="BT121" s="913"/>
      <c r="BU121" s="913"/>
      <c r="BV121" s="913">
        <v>76667</v>
      </c>
      <c r="BW121" s="913"/>
      <c r="BX121" s="913"/>
      <c r="BY121" s="913"/>
      <c r="BZ121" s="913"/>
      <c r="CA121" s="913">
        <v>62217</v>
      </c>
      <c r="CB121" s="913"/>
      <c r="CC121" s="913"/>
      <c r="CD121" s="913"/>
      <c r="CE121" s="913"/>
      <c r="CF121" s="907">
        <v>2.1</v>
      </c>
      <c r="CG121" s="908"/>
      <c r="CH121" s="908"/>
      <c r="CI121" s="908"/>
      <c r="CJ121" s="908"/>
      <c r="CK121" s="996"/>
      <c r="CL121" s="997"/>
      <c r="CM121" s="997"/>
      <c r="CN121" s="997"/>
      <c r="CO121" s="998"/>
      <c r="CP121" s="1006" t="s">
        <v>476</v>
      </c>
      <c r="CQ121" s="1007"/>
      <c r="CR121" s="1007"/>
      <c r="CS121" s="1007"/>
      <c r="CT121" s="1007"/>
      <c r="CU121" s="1007"/>
      <c r="CV121" s="1007"/>
      <c r="CW121" s="1007"/>
      <c r="CX121" s="1007"/>
      <c r="CY121" s="1007"/>
      <c r="CZ121" s="1007"/>
      <c r="DA121" s="1007"/>
      <c r="DB121" s="1007"/>
      <c r="DC121" s="1007"/>
      <c r="DD121" s="1007"/>
      <c r="DE121" s="1007"/>
      <c r="DF121" s="1008"/>
      <c r="DG121" s="912">
        <v>197738</v>
      </c>
      <c r="DH121" s="913"/>
      <c r="DI121" s="913"/>
      <c r="DJ121" s="913"/>
      <c r="DK121" s="913"/>
      <c r="DL121" s="913">
        <v>184312</v>
      </c>
      <c r="DM121" s="913"/>
      <c r="DN121" s="913"/>
      <c r="DO121" s="913"/>
      <c r="DP121" s="913"/>
      <c r="DQ121" s="913">
        <v>173629</v>
      </c>
      <c r="DR121" s="913"/>
      <c r="DS121" s="913"/>
      <c r="DT121" s="913"/>
      <c r="DU121" s="913"/>
      <c r="DV121" s="914">
        <v>5.9</v>
      </c>
      <c r="DW121" s="914"/>
      <c r="DX121" s="914"/>
      <c r="DY121" s="914"/>
      <c r="DZ121" s="915"/>
    </row>
    <row r="122" spans="1:130" s="224" customFormat="1" ht="26.25" customHeight="1" x14ac:dyDescent="0.15">
      <c r="A122" s="1044"/>
      <c r="B122" s="936"/>
      <c r="C122" s="909" t="s">
        <v>456</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396</v>
      </c>
      <c r="AB122" s="946"/>
      <c r="AC122" s="946"/>
      <c r="AD122" s="946"/>
      <c r="AE122" s="947"/>
      <c r="AF122" s="948" t="s">
        <v>450</v>
      </c>
      <c r="AG122" s="946"/>
      <c r="AH122" s="946"/>
      <c r="AI122" s="946"/>
      <c r="AJ122" s="947"/>
      <c r="AK122" s="948" t="s">
        <v>442</v>
      </c>
      <c r="AL122" s="946"/>
      <c r="AM122" s="946"/>
      <c r="AN122" s="946"/>
      <c r="AO122" s="947"/>
      <c r="AP122" s="949" t="s">
        <v>442</v>
      </c>
      <c r="AQ122" s="950"/>
      <c r="AR122" s="950"/>
      <c r="AS122" s="950"/>
      <c r="AT122" s="951"/>
      <c r="AU122" s="981"/>
      <c r="AV122" s="982"/>
      <c r="AW122" s="982"/>
      <c r="AX122" s="982"/>
      <c r="AY122" s="983"/>
      <c r="AZ122" s="960" t="s">
        <v>477</v>
      </c>
      <c r="BA122" s="952"/>
      <c r="BB122" s="952"/>
      <c r="BC122" s="952"/>
      <c r="BD122" s="952"/>
      <c r="BE122" s="952"/>
      <c r="BF122" s="952"/>
      <c r="BG122" s="952"/>
      <c r="BH122" s="952"/>
      <c r="BI122" s="952"/>
      <c r="BJ122" s="952"/>
      <c r="BK122" s="952"/>
      <c r="BL122" s="952"/>
      <c r="BM122" s="952"/>
      <c r="BN122" s="952"/>
      <c r="BO122" s="952"/>
      <c r="BP122" s="953"/>
      <c r="BQ122" s="986">
        <v>11202181</v>
      </c>
      <c r="BR122" s="987"/>
      <c r="BS122" s="987"/>
      <c r="BT122" s="987"/>
      <c r="BU122" s="987"/>
      <c r="BV122" s="987">
        <v>11128117</v>
      </c>
      <c r="BW122" s="987"/>
      <c r="BX122" s="987"/>
      <c r="BY122" s="987"/>
      <c r="BZ122" s="987"/>
      <c r="CA122" s="987">
        <v>10988767</v>
      </c>
      <c r="CB122" s="987"/>
      <c r="CC122" s="987"/>
      <c r="CD122" s="987"/>
      <c r="CE122" s="987"/>
      <c r="CF122" s="1004">
        <v>375.5</v>
      </c>
      <c r="CG122" s="1005"/>
      <c r="CH122" s="1005"/>
      <c r="CI122" s="1005"/>
      <c r="CJ122" s="1005"/>
      <c r="CK122" s="996"/>
      <c r="CL122" s="997"/>
      <c r="CM122" s="997"/>
      <c r="CN122" s="997"/>
      <c r="CO122" s="998"/>
      <c r="CP122" s="1006" t="s">
        <v>478</v>
      </c>
      <c r="CQ122" s="1007"/>
      <c r="CR122" s="1007"/>
      <c r="CS122" s="1007"/>
      <c r="CT122" s="1007"/>
      <c r="CU122" s="1007"/>
      <c r="CV122" s="1007"/>
      <c r="CW122" s="1007"/>
      <c r="CX122" s="1007"/>
      <c r="CY122" s="1007"/>
      <c r="CZ122" s="1007"/>
      <c r="DA122" s="1007"/>
      <c r="DB122" s="1007"/>
      <c r="DC122" s="1007"/>
      <c r="DD122" s="1007"/>
      <c r="DE122" s="1007"/>
      <c r="DF122" s="1008"/>
      <c r="DG122" s="912" t="s">
        <v>443</v>
      </c>
      <c r="DH122" s="913"/>
      <c r="DI122" s="913"/>
      <c r="DJ122" s="913"/>
      <c r="DK122" s="913"/>
      <c r="DL122" s="913" t="s">
        <v>458</v>
      </c>
      <c r="DM122" s="913"/>
      <c r="DN122" s="913"/>
      <c r="DO122" s="913"/>
      <c r="DP122" s="913"/>
      <c r="DQ122" s="913" t="s">
        <v>442</v>
      </c>
      <c r="DR122" s="913"/>
      <c r="DS122" s="913"/>
      <c r="DT122" s="913"/>
      <c r="DU122" s="913"/>
      <c r="DV122" s="914" t="s">
        <v>443</v>
      </c>
      <c r="DW122" s="914"/>
      <c r="DX122" s="914"/>
      <c r="DY122" s="914"/>
      <c r="DZ122" s="915"/>
    </row>
    <row r="123" spans="1:130" s="224" customFormat="1" ht="26.25" customHeight="1" x14ac:dyDescent="0.15">
      <c r="A123" s="1044"/>
      <c r="B123" s="936"/>
      <c r="C123" s="909" t="s">
        <v>463</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442</v>
      </c>
      <c r="AB123" s="946"/>
      <c r="AC123" s="946"/>
      <c r="AD123" s="946"/>
      <c r="AE123" s="947"/>
      <c r="AF123" s="948" t="s">
        <v>396</v>
      </c>
      <c r="AG123" s="946"/>
      <c r="AH123" s="946"/>
      <c r="AI123" s="946"/>
      <c r="AJ123" s="947"/>
      <c r="AK123" s="948" t="s">
        <v>442</v>
      </c>
      <c r="AL123" s="946"/>
      <c r="AM123" s="946"/>
      <c r="AN123" s="946"/>
      <c r="AO123" s="947"/>
      <c r="AP123" s="949" t="s">
        <v>443</v>
      </c>
      <c r="AQ123" s="950"/>
      <c r="AR123" s="950"/>
      <c r="AS123" s="950"/>
      <c r="AT123" s="951"/>
      <c r="AU123" s="984"/>
      <c r="AV123" s="985"/>
      <c r="AW123" s="985"/>
      <c r="AX123" s="985"/>
      <c r="AY123" s="985"/>
      <c r="AZ123" s="247" t="s">
        <v>189</v>
      </c>
      <c r="BA123" s="247"/>
      <c r="BB123" s="247"/>
      <c r="BC123" s="247"/>
      <c r="BD123" s="247"/>
      <c r="BE123" s="247"/>
      <c r="BF123" s="247"/>
      <c r="BG123" s="247"/>
      <c r="BH123" s="247"/>
      <c r="BI123" s="247"/>
      <c r="BJ123" s="247"/>
      <c r="BK123" s="247"/>
      <c r="BL123" s="247"/>
      <c r="BM123" s="247"/>
      <c r="BN123" s="247"/>
      <c r="BO123" s="964" t="s">
        <v>479</v>
      </c>
      <c r="BP123" s="992"/>
      <c r="BQ123" s="1050">
        <v>16752097</v>
      </c>
      <c r="BR123" s="1051"/>
      <c r="BS123" s="1051"/>
      <c r="BT123" s="1051"/>
      <c r="BU123" s="1051"/>
      <c r="BV123" s="1051">
        <v>16067934</v>
      </c>
      <c r="BW123" s="1051"/>
      <c r="BX123" s="1051"/>
      <c r="BY123" s="1051"/>
      <c r="BZ123" s="1051"/>
      <c r="CA123" s="1051">
        <v>15875786</v>
      </c>
      <c r="CB123" s="1051"/>
      <c r="CC123" s="1051"/>
      <c r="CD123" s="1051"/>
      <c r="CE123" s="1051"/>
      <c r="CF123" s="988"/>
      <c r="CG123" s="989"/>
      <c r="CH123" s="989"/>
      <c r="CI123" s="989"/>
      <c r="CJ123" s="990"/>
      <c r="CK123" s="996"/>
      <c r="CL123" s="997"/>
      <c r="CM123" s="997"/>
      <c r="CN123" s="997"/>
      <c r="CO123" s="998"/>
      <c r="CP123" s="1006" t="s">
        <v>480</v>
      </c>
      <c r="CQ123" s="1007"/>
      <c r="CR123" s="1007"/>
      <c r="CS123" s="1007"/>
      <c r="CT123" s="1007"/>
      <c r="CU123" s="1007"/>
      <c r="CV123" s="1007"/>
      <c r="CW123" s="1007"/>
      <c r="CX123" s="1007"/>
      <c r="CY123" s="1007"/>
      <c r="CZ123" s="1007"/>
      <c r="DA123" s="1007"/>
      <c r="DB123" s="1007"/>
      <c r="DC123" s="1007"/>
      <c r="DD123" s="1007"/>
      <c r="DE123" s="1007"/>
      <c r="DF123" s="1008"/>
      <c r="DG123" s="945" t="s">
        <v>450</v>
      </c>
      <c r="DH123" s="946"/>
      <c r="DI123" s="946"/>
      <c r="DJ123" s="946"/>
      <c r="DK123" s="947"/>
      <c r="DL123" s="948" t="s">
        <v>443</v>
      </c>
      <c r="DM123" s="946"/>
      <c r="DN123" s="946"/>
      <c r="DO123" s="946"/>
      <c r="DP123" s="947"/>
      <c r="DQ123" s="948" t="s">
        <v>442</v>
      </c>
      <c r="DR123" s="946"/>
      <c r="DS123" s="946"/>
      <c r="DT123" s="946"/>
      <c r="DU123" s="947"/>
      <c r="DV123" s="949" t="s">
        <v>396</v>
      </c>
      <c r="DW123" s="950"/>
      <c r="DX123" s="950"/>
      <c r="DY123" s="950"/>
      <c r="DZ123" s="951"/>
    </row>
    <row r="124" spans="1:130" s="224" customFormat="1" ht="26.25" customHeight="1" thickBot="1" x14ac:dyDescent="0.2">
      <c r="A124" s="1044"/>
      <c r="B124" s="936"/>
      <c r="C124" s="909" t="s">
        <v>466</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442</v>
      </c>
      <c r="AB124" s="946"/>
      <c r="AC124" s="946"/>
      <c r="AD124" s="946"/>
      <c r="AE124" s="947"/>
      <c r="AF124" s="948" t="s">
        <v>458</v>
      </c>
      <c r="AG124" s="946"/>
      <c r="AH124" s="946"/>
      <c r="AI124" s="946"/>
      <c r="AJ124" s="947"/>
      <c r="AK124" s="948" t="s">
        <v>450</v>
      </c>
      <c r="AL124" s="946"/>
      <c r="AM124" s="946"/>
      <c r="AN124" s="946"/>
      <c r="AO124" s="947"/>
      <c r="AP124" s="949" t="s">
        <v>229</v>
      </c>
      <c r="AQ124" s="950"/>
      <c r="AR124" s="950"/>
      <c r="AS124" s="950"/>
      <c r="AT124" s="951"/>
      <c r="AU124" s="1046" t="s">
        <v>481</v>
      </c>
      <c r="AV124" s="1047"/>
      <c r="AW124" s="1047"/>
      <c r="AX124" s="1047"/>
      <c r="AY124" s="1047"/>
      <c r="AZ124" s="1047"/>
      <c r="BA124" s="1047"/>
      <c r="BB124" s="1047"/>
      <c r="BC124" s="1047"/>
      <c r="BD124" s="1047"/>
      <c r="BE124" s="1047"/>
      <c r="BF124" s="1047"/>
      <c r="BG124" s="1047"/>
      <c r="BH124" s="1047"/>
      <c r="BI124" s="1047"/>
      <c r="BJ124" s="1047"/>
      <c r="BK124" s="1047"/>
      <c r="BL124" s="1047"/>
      <c r="BM124" s="1047"/>
      <c r="BN124" s="1047"/>
      <c r="BO124" s="1047"/>
      <c r="BP124" s="1048"/>
      <c r="BQ124" s="1049" t="s">
        <v>442</v>
      </c>
      <c r="BR124" s="1014"/>
      <c r="BS124" s="1014"/>
      <c r="BT124" s="1014"/>
      <c r="BU124" s="1014"/>
      <c r="BV124" s="1014" t="s">
        <v>229</v>
      </c>
      <c r="BW124" s="1014"/>
      <c r="BX124" s="1014"/>
      <c r="BY124" s="1014"/>
      <c r="BZ124" s="1014"/>
      <c r="CA124" s="1014" t="s">
        <v>229</v>
      </c>
      <c r="CB124" s="1014"/>
      <c r="CC124" s="1014"/>
      <c r="CD124" s="1014"/>
      <c r="CE124" s="1014"/>
      <c r="CF124" s="1015"/>
      <c r="CG124" s="1016"/>
      <c r="CH124" s="1016"/>
      <c r="CI124" s="1016"/>
      <c r="CJ124" s="1017"/>
      <c r="CK124" s="999"/>
      <c r="CL124" s="999"/>
      <c r="CM124" s="999"/>
      <c r="CN124" s="999"/>
      <c r="CO124" s="1000"/>
      <c r="CP124" s="1006" t="s">
        <v>482</v>
      </c>
      <c r="CQ124" s="1007"/>
      <c r="CR124" s="1007"/>
      <c r="CS124" s="1007"/>
      <c r="CT124" s="1007"/>
      <c r="CU124" s="1007"/>
      <c r="CV124" s="1007"/>
      <c r="CW124" s="1007"/>
      <c r="CX124" s="1007"/>
      <c r="CY124" s="1007"/>
      <c r="CZ124" s="1007"/>
      <c r="DA124" s="1007"/>
      <c r="DB124" s="1007"/>
      <c r="DC124" s="1007"/>
      <c r="DD124" s="1007"/>
      <c r="DE124" s="1007"/>
      <c r="DF124" s="1008"/>
      <c r="DG124" s="991" t="s">
        <v>443</v>
      </c>
      <c r="DH124" s="973"/>
      <c r="DI124" s="973"/>
      <c r="DJ124" s="973"/>
      <c r="DK124" s="974"/>
      <c r="DL124" s="972" t="s">
        <v>443</v>
      </c>
      <c r="DM124" s="973"/>
      <c r="DN124" s="973"/>
      <c r="DO124" s="973"/>
      <c r="DP124" s="974"/>
      <c r="DQ124" s="972" t="s">
        <v>443</v>
      </c>
      <c r="DR124" s="973"/>
      <c r="DS124" s="973"/>
      <c r="DT124" s="973"/>
      <c r="DU124" s="974"/>
      <c r="DV124" s="975" t="s">
        <v>443</v>
      </c>
      <c r="DW124" s="976"/>
      <c r="DX124" s="976"/>
      <c r="DY124" s="976"/>
      <c r="DZ124" s="977"/>
    </row>
    <row r="125" spans="1:130" s="224" customFormat="1" ht="26.25" customHeight="1" x14ac:dyDescent="0.15">
      <c r="A125" s="1044"/>
      <c r="B125" s="936"/>
      <c r="C125" s="909" t="s">
        <v>468</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443</v>
      </c>
      <c r="AB125" s="946"/>
      <c r="AC125" s="946"/>
      <c r="AD125" s="946"/>
      <c r="AE125" s="947"/>
      <c r="AF125" s="948" t="s">
        <v>396</v>
      </c>
      <c r="AG125" s="946"/>
      <c r="AH125" s="946"/>
      <c r="AI125" s="946"/>
      <c r="AJ125" s="947"/>
      <c r="AK125" s="948" t="s">
        <v>443</v>
      </c>
      <c r="AL125" s="946"/>
      <c r="AM125" s="946"/>
      <c r="AN125" s="946"/>
      <c r="AO125" s="947"/>
      <c r="AP125" s="949" t="s">
        <v>443</v>
      </c>
      <c r="AQ125" s="950"/>
      <c r="AR125" s="950"/>
      <c r="AS125" s="950"/>
      <c r="AT125" s="951"/>
      <c r="AU125" s="245"/>
      <c r="AV125" s="246"/>
      <c r="AW125" s="246"/>
      <c r="AX125" s="246"/>
      <c r="AY125" s="246"/>
      <c r="AZ125" s="246"/>
      <c r="BA125" s="246"/>
      <c r="BB125" s="246"/>
      <c r="BC125" s="246"/>
      <c r="BD125" s="246"/>
      <c r="BE125" s="246"/>
      <c r="BF125" s="246"/>
      <c r="BG125" s="246"/>
      <c r="BH125" s="246"/>
      <c r="BI125" s="246"/>
      <c r="BJ125" s="246"/>
      <c r="BK125" s="246"/>
      <c r="BL125" s="246"/>
      <c r="BM125" s="246"/>
      <c r="BN125" s="246"/>
      <c r="BO125" s="246"/>
      <c r="BP125" s="246"/>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1009" t="s">
        <v>483</v>
      </c>
      <c r="CL125" s="994"/>
      <c r="CM125" s="994"/>
      <c r="CN125" s="994"/>
      <c r="CO125" s="995"/>
      <c r="CP125" s="916" t="s">
        <v>484</v>
      </c>
      <c r="CQ125" s="884"/>
      <c r="CR125" s="884"/>
      <c r="CS125" s="884"/>
      <c r="CT125" s="884"/>
      <c r="CU125" s="884"/>
      <c r="CV125" s="884"/>
      <c r="CW125" s="884"/>
      <c r="CX125" s="884"/>
      <c r="CY125" s="884"/>
      <c r="CZ125" s="884"/>
      <c r="DA125" s="884"/>
      <c r="DB125" s="884"/>
      <c r="DC125" s="884"/>
      <c r="DD125" s="884"/>
      <c r="DE125" s="884"/>
      <c r="DF125" s="885"/>
      <c r="DG125" s="917" t="s">
        <v>443</v>
      </c>
      <c r="DH125" s="918"/>
      <c r="DI125" s="918"/>
      <c r="DJ125" s="918"/>
      <c r="DK125" s="918"/>
      <c r="DL125" s="918" t="s">
        <v>443</v>
      </c>
      <c r="DM125" s="918"/>
      <c r="DN125" s="918"/>
      <c r="DO125" s="918"/>
      <c r="DP125" s="918"/>
      <c r="DQ125" s="918" t="s">
        <v>442</v>
      </c>
      <c r="DR125" s="918"/>
      <c r="DS125" s="918"/>
      <c r="DT125" s="918"/>
      <c r="DU125" s="918"/>
      <c r="DV125" s="919" t="s">
        <v>443</v>
      </c>
      <c r="DW125" s="919"/>
      <c r="DX125" s="919"/>
      <c r="DY125" s="919"/>
      <c r="DZ125" s="920"/>
    </row>
    <row r="126" spans="1:130" s="224" customFormat="1" ht="26.25" customHeight="1" thickBot="1" x14ac:dyDescent="0.2">
      <c r="A126" s="1044"/>
      <c r="B126" s="936"/>
      <c r="C126" s="909" t="s">
        <v>470</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396</v>
      </c>
      <c r="AB126" s="946"/>
      <c r="AC126" s="946"/>
      <c r="AD126" s="946"/>
      <c r="AE126" s="947"/>
      <c r="AF126" s="948" t="s">
        <v>443</v>
      </c>
      <c r="AG126" s="946"/>
      <c r="AH126" s="946"/>
      <c r="AI126" s="946"/>
      <c r="AJ126" s="947"/>
      <c r="AK126" s="948" t="s">
        <v>443</v>
      </c>
      <c r="AL126" s="946"/>
      <c r="AM126" s="946"/>
      <c r="AN126" s="946"/>
      <c r="AO126" s="947"/>
      <c r="AP126" s="949" t="s">
        <v>443</v>
      </c>
      <c r="AQ126" s="950"/>
      <c r="AR126" s="950"/>
      <c r="AS126" s="950"/>
      <c r="AT126" s="951"/>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1010"/>
      <c r="CL126" s="997"/>
      <c r="CM126" s="997"/>
      <c r="CN126" s="997"/>
      <c r="CO126" s="998"/>
      <c r="CP126" s="909" t="s">
        <v>485</v>
      </c>
      <c r="CQ126" s="910"/>
      <c r="CR126" s="910"/>
      <c r="CS126" s="910"/>
      <c r="CT126" s="910"/>
      <c r="CU126" s="910"/>
      <c r="CV126" s="910"/>
      <c r="CW126" s="910"/>
      <c r="CX126" s="910"/>
      <c r="CY126" s="910"/>
      <c r="CZ126" s="910"/>
      <c r="DA126" s="910"/>
      <c r="DB126" s="910"/>
      <c r="DC126" s="910"/>
      <c r="DD126" s="910"/>
      <c r="DE126" s="910"/>
      <c r="DF126" s="911"/>
      <c r="DG126" s="912" t="s">
        <v>443</v>
      </c>
      <c r="DH126" s="913"/>
      <c r="DI126" s="913"/>
      <c r="DJ126" s="913"/>
      <c r="DK126" s="913"/>
      <c r="DL126" s="913" t="s">
        <v>443</v>
      </c>
      <c r="DM126" s="913"/>
      <c r="DN126" s="913"/>
      <c r="DO126" s="913"/>
      <c r="DP126" s="913"/>
      <c r="DQ126" s="913" t="s">
        <v>443</v>
      </c>
      <c r="DR126" s="913"/>
      <c r="DS126" s="913"/>
      <c r="DT126" s="913"/>
      <c r="DU126" s="913"/>
      <c r="DV126" s="914" t="s">
        <v>443</v>
      </c>
      <c r="DW126" s="914"/>
      <c r="DX126" s="914"/>
      <c r="DY126" s="914"/>
      <c r="DZ126" s="915"/>
    </row>
    <row r="127" spans="1:130" s="224" customFormat="1" ht="26.25" customHeight="1" x14ac:dyDescent="0.15">
      <c r="A127" s="1045"/>
      <c r="B127" s="938"/>
      <c r="C127" s="960" t="s">
        <v>486</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458</v>
      </c>
      <c r="AB127" s="946"/>
      <c r="AC127" s="946"/>
      <c r="AD127" s="946"/>
      <c r="AE127" s="947"/>
      <c r="AF127" s="948" t="s">
        <v>443</v>
      </c>
      <c r="AG127" s="946"/>
      <c r="AH127" s="946"/>
      <c r="AI127" s="946"/>
      <c r="AJ127" s="947"/>
      <c r="AK127" s="948" t="s">
        <v>443</v>
      </c>
      <c r="AL127" s="946"/>
      <c r="AM127" s="946"/>
      <c r="AN127" s="946"/>
      <c r="AO127" s="947"/>
      <c r="AP127" s="949" t="s">
        <v>443</v>
      </c>
      <c r="AQ127" s="950"/>
      <c r="AR127" s="950"/>
      <c r="AS127" s="950"/>
      <c r="AT127" s="951"/>
      <c r="AU127" s="226"/>
      <c r="AV127" s="226"/>
      <c r="AW127" s="226"/>
      <c r="AX127" s="1018" t="s">
        <v>487</v>
      </c>
      <c r="AY127" s="1019"/>
      <c r="AZ127" s="1019"/>
      <c r="BA127" s="1019"/>
      <c r="BB127" s="1019"/>
      <c r="BC127" s="1019"/>
      <c r="BD127" s="1019"/>
      <c r="BE127" s="1020"/>
      <c r="BF127" s="1021" t="s">
        <v>488</v>
      </c>
      <c r="BG127" s="1019"/>
      <c r="BH127" s="1019"/>
      <c r="BI127" s="1019"/>
      <c r="BJ127" s="1019"/>
      <c r="BK127" s="1019"/>
      <c r="BL127" s="1020"/>
      <c r="BM127" s="1021" t="s">
        <v>489</v>
      </c>
      <c r="BN127" s="1019"/>
      <c r="BO127" s="1019"/>
      <c r="BP127" s="1019"/>
      <c r="BQ127" s="1019"/>
      <c r="BR127" s="1019"/>
      <c r="BS127" s="1020"/>
      <c r="BT127" s="1021" t="s">
        <v>490</v>
      </c>
      <c r="BU127" s="1019"/>
      <c r="BV127" s="1019"/>
      <c r="BW127" s="1019"/>
      <c r="BX127" s="1019"/>
      <c r="BY127" s="1019"/>
      <c r="BZ127" s="1042"/>
      <c r="CA127" s="226"/>
      <c r="CB127" s="226"/>
      <c r="CC127" s="226"/>
      <c r="CD127" s="249"/>
      <c r="CE127" s="249"/>
      <c r="CF127" s="249"/>
      <c r="CG127" s="226"/>
      <c r="CH127" s="226"/>
      <c r="CI127" s="226"/>
      <c r="CJ127" s="248"/>
      <c r="CK127" s="1010"/>
      <c r="CL127" s="997"/>
      <c r="CM127" s="997"/>
      <c r="CN127" s="997"/>
      <c r="CO127" s="998"/>
      <c r="CP127" s="909" t="s">
        <v>491</v>
      </c>
      <c r="CQ127" s="910"/>
      <c r="CR127" s="910"/>
      <c r="CS127" s="910"/>
      <c r="CT127" s="910"/>
      <c r="CU127" s="910"/>
      <c r="CV127" s="910"/>
      <c r="CW127" s="910"/>
      <c r="CX127" s="910"/>
      <c r="CY127" s="910"/>
      <c r="CZ127" s="910"/>
      <c r="DA127" s="910"/>
      <c r="DB127" s="910"/>
      <c r="DC127" s="910"/>
      <c r="DD127" s="910"/>
      <c r="DE127" s="910"/>
      <c r="DF127" s="911"/>
      <c r="DG127" s="912" t="s">
        <v>443</v>
      </c>
      <c r="DH127" s="913"/>
      <c r="DI127" s="913"/>
      <c r="DJ127" s="913"/>
      <c r="DK127" s="913"/>
      <c r="DL127" s="913" t="s">
        <v>458</v>
      </c>
      <c r="DM127" s="913"/>
      <c r="DN127" s="913"/>
      <c r="DO127" s="913"/>
      <c r="DP127" s="913"/>
      <c r="DQ127" s="913" t="s">
        <v>443</v>
      </c>
      <c r="DR127" s="913"/>
      <c r="DS127" s="913"/>
      <c r="DT127" s="913"/>
      <c r="DU127" s="913"/>
      <c r="DV127" s="914" t="s">
        <v>443</v>
      </c>
      <c r="DW127" s="914"/>
      <c r="DX127" s="914"/>
      <c r="DY127" s="914"/>
      <c r="DZ127" s="915"/>
    </row>
    <row r="128" spans="1:130" s="224" customFormat="1" ht="26.25" customHeight="1" thickBot="1" x14ac:dyDescent="0.2">
      <c r="A128" s="1028" t="s">
        <v>492</v>
      </c>
      <c r="B128" s="1029"/>
      <c r="C128" s="1029"/>
      <c r="D128" s="1029"/>
      <c r="E128" s="1029"/>
      <c r="F128" s="1029"/>
      <c r="G128" s="1029"/>
      <c r="H128" s="1029"/>
      <c r="I128" s="1029"/>
      <c r="J128" s="1029"/>
      <c r="K128" s="1029"/>
      <c r="L128" s="1029"/>
      <c r="M128" s="1029"/>
      <c r="N128" s="1029"/>
      <c r="O128" s="1029"/>
      <c r="P128" s="1029"/>
      <c r="Q128" s="1029"/>
      <c r="R128" s="1029"/>
      <c r="S128" s="1029"/>
      <c r="T128" s="1029"/>
      <c r="U128" s="1029"/>
      <c r="V128" s="1029"/>
      <c r="W128" s="1030" t="s">
        <v>493</v>
      </c>
      <c r="X128" s="1030"/>
      <c r="Y128" s="1030"/>
      <c r="Z128" s="1031"/>
      <c r="AA128" s="1032">
        <v>15998</v>
      </c>
      <c r="AB128" s="1033"/>
      <c r="AC128" s="1033"/>
      <c r="AD128" s="1033"/>
      <c r="AE128" s="1034"/>
      <c r="AF128" s="1035">
        <v>14057</v>
      </c>
      <c r="AG128" s="1033"/>
      <c r="AH128" s="1033"/>
      <c r="AI128" s="1033"/>
      <c r="AJ128" s="1034"/>
      <c r="AK128" s="1035">
        <v>11429</v>
      </c>
      <c r="AL128" s="1033"/>
      <c r="AM128" s="1033"/>
      <c r="AN128" s="1033"/>
      <c r="AO128" s="1034"/>
      <c r="AP128" s="1036"/>
      <c r="AQ128" s="1037"/>
      <c r="AR128" s="1037"/>
      <c r="AS128" s="1037"/>
      <c r="AT128" s="1038"/>
      <c r="AU128" s="226"/>
      <c r="AV128" s="226"/>
      <c r="AW128" s="226"/>
      <c r="AX128" s="883" t="s">
        <v>494</v>
      </c>
      <c r="AY128" s="884"/>
      <c r="AZ128" s="884"/>
      <c r="BA128" s="884"/>
      <c r="BB128" s="884"/>
      <c r="BC128" s="884"/>
      <c r="BD128" s="884"/>
      <c r="BE128" s="885"/>
      <c r="BF128" s="1039" t="s">
        <v>458</v>
      </c>
      <c r="BG128" s="1040"/>
      <c r="BH128" s="1040"/>
      <c r="BI128" s="1040"/>
      <c r="BJ128" s="1040"/>
      <c r="BK128" s="1040"/>
      <c r="BL128" s="1041"/>
      <c r="BM128" s="1039">
        <v>15</v>
      </c>
      <c r="BN128" s="1040"/>
      <c r="BO128" s="1040"/>
      <c r="BP128" s="1040"/>
      <c r="BQ128" s="1040"/>
      <c r="BR128" s="1040"/>
      <c r="BS128" s="1041"/>
      <c r="BT128" s="1039">
        <v>20</v>
      </c>
      <c r="BU128" s="1040"/>
      <c r="BV128" s="1040"/>
      <c r="BW128" s="1040"/>
      <c r="BX128" s="1040"/>
      <c r="BY128" s="1040"/>
      <c r="BZ128" s="1063"/>
      <c r="CA128" s="249"/>
      <c r="CB128" s="249"/>
      <c r="CC128" s="249"/>
      <c r="CD128" s="249"/>
      <c r="CE128" s="249"/>
      <c r="CF128" s="249"/>
      <c r="CG128" s="226"/>
      <c r="CH128" s="226"/>
      <c r="CI128" s="226"/>
      <c r="CJ128" s="248"/>
      <c r="CK128" s="1011"/>
      <c r="CL128" s="1012"/>
      <c r="CM128" s="1012"/>
      <c r="CN128" s="1012"/>
      <c r="CO128" s="1013"/>
      <c r="CP128" s="1022" t="s">
        <v>495</v>
      </c>
      <c r="CQ128" s="713"/>
      <c r="CR128" s="713"/>
      <c r="CS128" s="713"/>
      <c r="CT128" s="713"/>
      <c r="CU128" s="713"/>
      <c r="CV128" s="713"/>
      <c r="CW128" s="713"/>
      <c r="CX128" s="713"/>
      <c r="CY128" s="713"/>
      <c r="CZ128" s="713"/>
      <c r="DA128" s="713"/>
      <c r="DB128" s="713"/>
      <c r="DC128" s="713"/>
      <c r="DD128" s="713"/>
      <c r="DE128" s="713"/>
      <c r="DF128" s="1023"/>
      <c r="DG128" s="1024" t="s">
        <v>496</v>
      </c>
      <c r="DH128" s="1025"/>
      <c r="DI128" s="1025"/>
      <c r="DJ128" s="1025"/>
      <c r="DK128" s="1025"/>
      <c r="DL128" s="1025" t="s">
        <v>497</v>
      </c>
      <c r="DM128" s="1025"/>
      <c r="DN128" s="1025"/>
      <c r="DO128" s="1025"/>
      <c r="DP128" s="1025"/>
      <c r="DQ128" s="1025" t="s">
        <v>496</v>
      </c>
      <c r="DR128" s="1025"/>
      <c r="DS128" s="1025"/>
      <c r="DT128" s="1025"/>
      <c r="DU128" s="1025"/>
      <c r="DV128" s="1026" t="s">
        <v>443</v>
      </c>
      <c r="DW128" s="1026"/>
      <c r="DX128" s="1026"/>
      <c r="DY128" s="1026"/>
      <c r="DZ128" s="1027"/>
    </row>
    <row r="129" spans="1:131" s="224" customFormat="1" ht="26.25" customHeight="1" x14ac:dyDescent="0.15">
      <c r="A129" s="921" t="s">
        <v>109</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498</v>
      </c>
      <c r="X129" s="1058"/>
      <c r="Y129" s="1058"/>
      <c r="Z129" s="1059"/>
      <c r="AA129" s="945">
        <v>3605499</v>
      </c>
      <c r="AB129" s="946"/>
      <c r="AC129" s="946"/>
      <c r="AD129" s="946"/>
      <c r="AE129" s="947"/>
      <c r="AF129" s="948">
        <v>3841551</v>
      </c>
      <c r="AG129" s="946"/>
      <c r="AH129" s="946"/>
      <c r="AI129" s="946"/>
      <c r="AJ129" s="947"/>
      <c r="AK129" s="948">
        <v>3775986</v>
      </c>
      <c r="AL129" s="946"/>
      <c r="AM129" s="946"/>
      <c r="AN129" s="946"/>
      <c r="AO129" s="947"/>
      <c r="AP129" s="1060"/>
      <c r="AQ129" s="1061"/>
      <c r="AR129" s="1061"/>
      <c r="AS129" s="1061"/>
      <c r="AT129" s="1062"/>
      <c r="AU129" s="227"/>
      <c r="AV129" s="227"/>
      <c r="AW129" s="227"/>
      <c r="AX129" s="1052" t="s">
        <v>499</v>
      </c>
      <c r="AY129" s="910"/>
      <c r="AZ129" s="910"/>
      <c r="BA129" s="910"/>
      <c r="BB129" s="910"/>
      <c r="BC129" s="910"/>
      <c r="BD129" s="910"/>
      <c r="BE129" s="911"/>
      <c r="BF129" s="1053" t="s">
        <v>458</v>
      </c>
      <c r="BG129" s="1054"/>
      <c r="BH129" s="1054"/>
      <c r="BI129" s="1054"/>
      <c r="BJ129" s="1054"/>
      <c r="BK129" s="1054"/>
      <c r="BL129" s="1055"/>
      <c r="BM129" s="1053">
        <v>20</v>
      </c>
      <c r="BN129" s="1054"/>
      <c r="BO129" s="1054"/>
      <c r="BP129" s="1054"/>
      <c r="BQ129" s="1054"/>
      <c r="BR129" s="1054"/>
      <c r="BS129" s="1055"/>
      <c r="BT129" s="1053">
        <v>30</v>
      </c>
      <c r="BU129" s="1054"/>
      <c r="BV129" s="1054"/>
      <c r="BW129" s="1054"/>
      <c r="BX129" s="1054"/>
      <c r="BY129" s="1054"/>
      <c r="BZ129" s="1056"/>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921" t="s">
        <v>500</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501</v>
      </c>
      <c r="X130" s="1058"/>
      <c r="Y130" s="1058"/>
      <c r="Z130" s="1059"/>
      <c r="AA130" s="945">
        <v>790160</v>
      </c>
      <c r="AB130" s="946"/>
      <c r="AC130" s="946"/>
      <c r="AD130" s="946"/>
      <c r="AE130" s="947"/>
      <c r="AF130" s="948">
        <v>798963</v>
      </c>
      <c r="AG130" s="946"/>
      <c r="AH130" s="946"/>
      <c r="AI130" s="946"/>
      <c r="AJ130" s="947"/>
      <c r="AK130" s="948">
        <v>849888</v>
      </c>
      <c r="AL130" s="946"/>
      <c r="AM130" s="946"/>
      <c r="AN130" s="946"/>
      <c r="AO130" s="947"/>
      <c r="AP130" s="1060"/>
      <c r="AQ130" s="1061"/>
      <c r="AR130" s="1061"/>
      <c r="AS130" s="1061"/>
      <c r="AT130" s="1062"/>
      <c r="AU130" s="227"/>
      <c r="AV130" s="227"/>
      <c r="AW130" s="227"/>
      <c r="AX130" s="1052" t="s">
        <v>502</v>
      </c>
      <c r="AY130" s="910"/>
      <c r="AZ130" s="910"/>
      <c r="BA130" s="910"/>
      <c r="BB130" s="910"/>
      <c r="BC130" s="910"/>
      <c r="BD130" s="910"/>
      <c r="BE130" s="911"/>
      <c r="BF130" s="1088">
        <v>12.4</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503</v>
      </c>
      <c r="X131" s="1095"/>
      <c r="Y131" s="1095"/>
      <c r="Z131" s="1096"/>
      <c r="AA131" s="991">
        <v>2815339</v>
      </c>
      <c r="AB131" s="973"/>
      <c r="AC131" s="973"/>
      <c r="AD131" s="973"/>
      <c r="AE131" s="974"/>
      <c r="AF131" s="972">
        <v>3042588</v>
      </c>
      <c r="AG131" s="973"/>
      <c r="AH131" s="973"/>
      <c r="AI131" s="973"/>
      <c r="AJ131" s="974"/>
      <c r="AK131" s="972">
        <v>2926098</v>
      </c>
      <c r="AL131" s="973"/>
      <c r="AM131" s="973"/>
      <c r="AN131" s="973"/>
      <c r="AO131" s="974"/>
      <c r="AP131" s="1097"/>
      <c r="AQ131" s="1098"/>
      <c r="AR131" s="1098"/>
      <c r="AS131" s="1098"/>
      <c r="AT131" s="1099"/>
      <c r="AU131" s="227"/>
      <c r="AV131" s="227"/>
      <c r="AW131" s="227"/>
      <c r="AX131" s="1070" t="s">
        <v>504</v>
      </c>
      <c r="AY131" s="713"/>
      <c r="AZ131" s="713"/>
      <c r="BA131" s="713"/>
      <c r="BB131" s="713"/>
      <c r="BC131" s="713"/>
      <c r="BD131" s="713"/>
      <c r="BE131" s="1023"/>
      <c r="BF131" s="1071" t="s">
        <v>396</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1077" t="s">
        <v>505</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506</v>
      </c>
      <c r="W132" s="1081"/>
      <c r="X132" s="1081"/>
      <c r="Y132" s="1081"/>
      <c r="Z132" s="1082"/>
      <c r="AA132" s="1083">
        <v>11.11390138</v>
      </c>
      <c r="AB132" s="1084"/>
      <c r="AC132" s="1084"/>
      <c r="AD132" s="1084"/>
      <c r="AE132" s="1085"/>
      <c r="AF132" s="1086">
        <v>12.357539040000001</v>
      </c>
      <c r="AG132" s="1084"/>
      <c r="AH132" s="1084"/>
      <c r="AI132" s="1084"/>
      <c r="AJ132" s="1085"/>
      <c r="AK132" s="1086">
        <v>13.843145379999999</v>
      </c>
      <c r="AL132" s="1084"/>
      <c r="AM132" s="1084"/>
      <c r="AN132" s="1084"/>
      <c r="AO132" s="1085"/>
      <c r="AP132" s="988"/>
      <c r="AQ132" s="989"/>
      <c r="AR132" s="989"/>
      <c r="AS132" s="989"/>
      <c r="AT132" s="108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9"/>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507</v>
      </c>
      <c r="W133" s="1064"/>
      <c r="X133" s="1064"/>
      <c r="Y133" s="1064"/>
      <c r="Z133" s="1065"/>
      <c r="AA133" s="1066">
        <v>11</v>
      </c>
      <c r="AB133" s="1067"/>
      <c r="AC133" s="1067"/>
      <c r="AD133" s="1067"/>
      <c r="AE133" s="1068"/>
      <c r="AF133" s="1066">
        <v>11.7</v>
      </c>
      <c r="AG133" s="1067"/>
      <c r="AH133" s="1067"/>
      <c r="AI133" s="1067"/>
      <c r="AJ133" s="1068"/>
      <c r="AK133" s="1066">
        <v>12.4</v>
      </c>
      <c r="AL133" s="1067"/>
      <c r="AM133" s="1067"/>
      <c r="AN133" s="1067"/>
      <c r="AO133" s="1068"/>
      <c r="AP133" s="1015"/>
      <c r="AQ133" s="1016"/>
      <c r="AR133" s="1016"/>
      <c r="AS133" s="1016"/>
      <c r="AT133" s="1069"/>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0qvtmtswLeqYKXPhQB+h+n2fxUYrO5WxUDdpY9aeoSk2Lt0mbBE7tf6OfNSm8tE6yt4GAm5CyzyQXAf3c81ssQ==" saltValue="4pZx8O01AzjiS/6vHJiVIQ=="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B1BAA-45FA-4FAC-A3CD-A2F53C53F91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508</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CSfk//LXcZd7m3sHB5I0vkbn4KEIDK17CJ5WwbbP7C8SPVj2AM+1r04opVcDnrSwZ+aMEd59JR0JZ833+BVlIA==" saltValue="ds7fP/EnGgNyP7iHHLij9w==" spinCount="100000"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NF3lb6W7HgiSS6EW4pe86Ry0FCim1F6Kj6H7u8rGsir3yddjIzXIZdyiiNEQ+anc7816vSDlh3WKFjsA/uga9Q==" saltValue="O/fq6By9Mt038aeVP5t1o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509</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510</v>
      </c>
      <c r="AL6" s="260"/>
      <c r="AM6" s="260"/>
      <c r="AN6" s="260"/>
    </row>
    <row r="7" spans="1:46" ht="13.5" customHeight="1" x14ac:dyDescent="0.15">
      <c r="A7" s="259"/>
      <c r="AK7" s="262"/>
      <c r="AL7" s="263"/>
      <c r="AM7" s="263"/>
      <c r="AN7" s="264"/>
      <c r="AO7" s="1101" t="s">
        <v>511</v>
      </c>
      <c r="AP7" s="265"/>
      <c r="AQ7" s="266" t="s">
        <v>512</v>
      </c>
      <c r="AR7" s="267"/>
    </row>
    <row r="8" spans="1:46" x14ac:dyDescent="0.15">
      <c r="A8" s="259"/>
      <c r="AK8" s="268"/>
      <c r="AL8" s="269"/>
      <c r="AM8" s="269"/>
      <c r="AN8" s="270"/>
      <c r="AO8" s="1102"/>
      <c r="AP8" s="271" t="s">
        <v>513</v>
      </c>
      <c r="AQ8" s="272" t="s">
        <v>514</v>
      </c>
      <c r="AR8" s="273" t="s">
        <v>515</v>
      </c>
    </row>
    <row r="9" spans="1:46" x14ac:dyDescent="0.15">
      <c r="A9" s="259"/>
      <c r="AK9" s="1103" t="s">
        <v>516</v>
      </c>
      <c r="AL9" s="1104"/>
      <c r="AM9" s="1104"/>
      <c r="AN9" s="1105"/>
      <c r="AO9" s="274">
        <v>1174895</v>
      </c>
      <c r="AP9" s="274">
        <v>192416</v>
      </c>
      <c r="AQ9" s="275">
        <v>166998</v>
      </c>
      <c r="AR9" s="276">
        <v>15.2</v>
      </c>
    </row>
    <row r="10" spans="1:46" ht="13.5" customHeight="1" x14ac:dyDescent="0.15">
      <c r="A10" s="259"/>
      <c r="AK10" s="1103" t="s">
        <v>517</v>
      </c>
      <c r="AL10" s="1104"/>
      <c r="AM10" s="1104"/>
      <c r="AN10" s="1105"/>
      <c r="AO10" s="277">
        <v>193021</v>
      </c>
      <c r="AP10" s="277">
        <v>31612</v>
      </c>
      <c r="AQ10" s="278">
        <v>26170</v>
      </c>
      <c r="AR10" s="279">
        <v>20.8</v>
      </c>
    </row>
    <row r="11" spans="1:46" ht="13.5" customHeight="1" x14ac:dyDescent="0.15">
      <c r="A11" s="259"/>
      <c r="AK11" s="1103" t="s">
        <v>518</v>
      </c>
      <c r="AL11" s="1104"/>
      <c r="AM11" s="1104"/>
      <c r="AN11" s="1105"/>
      <c r="AO11" s="277" t="s">
        <v>519</v>
      </c>
      <c r="AP11" s="277" t="s">
        <v>519</v>
      </c>
      <c r="AQ11" s="278">
        <v>5047</v>
      </c>
      <c r="AR11" s="279" t="s">
        <v>519</v>
      </c>
    </row>
    <row r="12" spans="1:46" ht="13.5" customHeight="1" x14ac:dyDescent="0.15">
      <c r="A12" s="259"/>
      <c r="AK12" s="1103" t="s">
        <v>520</v>
      </c>
      <c r="AL12" s="1104"/>
      <c r="AM12" s="1104"/>
      <c r="AN12" s="1105"/>
      <c r="AO12" s="277" t="s">
        <v>519</v>
      </c>
      <c r="AP12" s="277" t="s">
        <v>519</v>
      </c>
      <c r="AQ12" s="278" t="s">
        <v>519</v>
      </c>
      <c r="AR12" s="279" t="s">
        <v>519</v>
      </c>
    </row>
    <row r="13" spans="1:46" ht="13.5" customHeight="1" x14ac:dyDescent="0.15">
      <c r="A13" s="259"/>
      <c r="AK13" s="1103" t="s">
        <v>521</v>
      </c>
      <c r="AL13" s="1104"/>
      <c r="AM13" s="1104"/>
      <c r="AN13" s="1105"/>
      <c r="AO13" s="277">
        <v>53028</v>
      </c>
      <c r="AP13" s="277">
        <v>8685</v>
      </c>
      <c r="AQ13" s="278">
        <v>6466</v>
      </c>
      <c r="AR13" s="279">
        <v>34.299999999999997</v>
      </c>
    </row>
    <row r="14" spans="1:46" ht="13.5" customHeight="1" x14ac:dyDescent="0.15">
      <c r="A14" s="259"/>
      <c r="AK14" s="1103" t="s">
        <v>522</v>
      </c>
      <c r="AL14" s="1104"/>
      <c r="AM14" s="1104"/>
      <c r="AN14" s="1105"/>
      <c r="AO14" s="277">
        <v>40113</v>
      </c>
      <c r="AP14" s="277">
        <v>6569</v>
      </c>
      <c r="AQ14" s="278">
        <v>3589</v>
      </c>
      <c r="AR14" s="279">
        <v>83</v>
      </c>
    </row>
    <row r="15" spans="1:46" ht="13.5" customHeight="1" x14ac:dyDescent="0.15">
      <c r="A15" s="259"/>
      <c r="AK15" s="1106" t="s">
        <v>523</v>
      </c>
      <c r="AL15" s="1107"/>
      <c r="AM15" s="1107"/>
      <c r="AN15" s="1108"/>
      <c r="AO15" s="277">
        <v>-53542</v>
      </c>
      <c r="AP15" s="277">
        <v>-8769</v>
      </c>
      <c r="AQ15" s="278">
        <v>-12920</v>
      </c>
      <c r="AR15" s="279">
        <v>-32.1</v>
      </c>
    </row>
    <row r="16" spans="1:46" x14ac:dyDescent="0.15">
      <c r="A16" s="259"/>
      <c r="AK16" s="1106" t="s">
        <v>189</v>
      </c>
      <c r="AL16" s="1107"/>
      <c r="AM16" s="1107"/>
      <c r="AN16" s="1108"/>
      <c r="AO16" s="277">
        <v>1407515</v>
      </c>
      <c r="AP16" s="277">
        <v>230513</v>
      </c>
      <c r="AQ16" s="278">
        <v>195349</v>
      </c>
      <c r="AR16" s="279">
        <v>18</v>
      </c>
    </row>
    <row r="17" spans="1:46" x14ac:dyDescent="0.15">
      <c r="A17" s="259"/>
    </row>
    <row r="18" spans="1:46" x14ac:dyDescent="0.15">
      <c r="A18" s="259"/>
      <c r="AQ18" s="280"/>
      <c r="AR18" s="280"/>
    </row>
    <row r="19" spans="1:46" x14ac:dyDescent="0.15">
      <c r="A19" s="259"/>
      <c r="AK19" s="255" t="s">
        <v>524</v>
      </c>
    </row>
    <row r="20" spans="1:46" x14ac:dyDescent="0.15">
      <c r="A20" s="259"/>
      <c r="AK20" s="281"/>
      <c r="AL20" s="282"/>
      <c r="AM20" s="282"/>
      <c r="AN20" s="283"/>
      <c r="AO20" s="284" t="s">
        <v>525</v>
      </c>
      <c r="AP20" s="285" t="s">
        <v>526</v>
      </c>
      <c r="AQ20" s="286" t="s">
        <v>527</v>
      </c>
      <c r="AR20" s="287"/>
    </row>
    <row r="21" spans="1:46" s="260" customFormat="1" x14ac:dyDescent="0.15">
      <c r="A21" s="288"/>
      <c r="AK21" s="1109" t="s">
        <v>528</v>
      </c>
      <c r="AL21" s="1110"/>
      <c r="AM21" s="1110"/>
      <c r="AN21" s="1111"/>
      <c r="AO21" s="289">
        <v>20.64</v>
      </c>
      <c r="AP21" s="290">
        <v>16.600000000000001</v>
      </c>
      <c r="AQ21" s="291">
        <v>4.04</v>
      </c>
      <c r="AS21" s="292"/>
      <c r="AT21" s="288"/>
    </row>
    <row r="22" spans="1:46" s="260" customFormat="1" x14ac:dyDescent="0.15">
      <c r="A22" s="288"/>
      <c r="AK22" s="1109" t="s">
        <v>529</v>
      </c>
      <c r="AL22" s="1110"/>
      <c r="AM22" s="1110"/>
      <c r="AN22" s="1111"/>
      <c r="AO22" s="293">
        <v>97.5</v>
      </c>
      <c r="AP22" s="294">
        <v>95.6</v>
      </c>
      <c r="AQ22" s="295">
        <v>1.9</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00" t="s">
        <v>530</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300"/>
      <c r="AS27" s="255"/>
      <c r="AT27" s="255"/>
    </row>
    <row r="28" spans="1:46" ht="17.25" x14ac:dyDescent="0.15">
      <c r="A28" s="256" t="s">
        <v>531</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532</v>
      </c>
      <c r="AL29" s="260"/>
      <c r="AM29" s="260"/>
      <c r="AN29" s="260"/>
      <c r="AS29" s="302"/>
    </row>
    <row r="30" spans="1:46" ht="13.5" customHeight="1" x14ac:dyDescent="0.15">
      <c r="A30" s="259"/>
      <c r="AK30" s="262"/>
      <c r="AL30" s="263"/>
      <c r="AM30" s="263"/>
      <c r="AN30" s="264"/>
      <c r="AO30" s="1101" t="s">
        <v>511</v>
      </c>
      <c r="AP30" s="265"/>
      <c r="AQ30" s="266" t="s">
        <v>512</v>
      </c>
      <c r="AR30" s="267"/>
    </row>
    <row r="31" spans="1:46" x14ac:dyDescent="0.15">
      <c r="A31" s="259"/>
      <c r="AK31" s="268"/>
      <c r="AL31" s="269"/>
      <c r="AM31" s="269"/>
      <c r="AN31" s="270"/>
      <c r="AO31" s="1102"/>
      <c r="AP31" s="271" t="s">
        <v>513</v>
      </c>
      <c r="AQ31" s="272" t="s">
        <v>514</v>
      </c>
      <c r="AR31" s="273" t="s">
        <v>515</v>
      </c>
    </row>
    <row r="32" spans="1:46" ht="27" customHeight="1" x14ac:dyDescent="0.15">
      <c r="A32" s="259"/>
      <c r="AK32" s="1117" t="s">
        <v>533</v>
      </c>
      <c r="AL32" s="1118"/>
      <c r="AM32" s="1118"/>
      <c r="AN32" s="1119"/>
      <c r="AO32" s="303">
        <v>1200597</v>
      </c>
      <c r="AP32" s="303">
        <v>196626</v>
      </c>
      <c r="AQ32" s="304">
        <v>125145</v>
      </c>
      <c r="AR32" s="305">
        <v>57.1</v>
      </c>
    </row>
    <row r="33" spans="1:46" ht="13.5" customHeight="1" x14ac:dyDescent="0.15">
      <c r="A33" s="259"/>
      <c r="AK33" s="1117" t="s">
        <v>534</v>
      </c>
      <c r="AL33" s="1118"/>
      <c r="AM33" s="1118"/>
      <c r="AN33" s="1119"/>
      <c r="AO33" s="303" t="s">
        <v>519</v>
      </c>
      <c r="AP33" s="303" t="s">
        <v>519</v>
      </c>
      <c r="AQ33" s="304">
        <v>142</v>
      </c>
      <c r="AR33" s="305" t="s">
        <v>519</v>
      </c>
    </row>
    <row r="34" spans="1:46" ht="27" customHeight="1" x14ac:dyDescent="0.15">
      <c r="A34" s="259"/>
      <c r="AK34" s="1117" t="s">
        <v>535</v>
      </c>
      <c r="AL34" s="1118"/>
      <c r="AM34" s="1118"/>
      <c r="AN34" s="1119"/>
      <c r="AO34" s="303" t="s">
        <v>519</v>
      </c>
      <c r="AP34" s="303" t="s">
        <v>519</v>
      </c>
      <c r="AQ34" s="304">
        <v>186</v>
      </c>
      <c r="AR34" s="305" t="s">
        <v>519</v>
      </c>
    </row>
    <row r="35" spans="1:46" ht="27" customHeight="1" x14ac:dyDescent="0.15">
      <c r="A35" s="259"/>
      <c r="AK35" s="1117" t="s">
        <v>536</v>
      </c>
      <c r="AL35" s="1118"/>
      <c r="AM35" s="1118"/>
      <c r="AN35" s="1119"/>
      <c r="AO35" s="303">
        <v>64653</v>
      </c>
      <c r="AP35" s="303">
        <v>10588</v>
      </c>
      <c r="AQ35" s="304">
        <v>24116</v>
      </c>
      <c r="AR35" s="305">
        <v>-56.1</v>
      </c>
    </row>
    <row r="36" spans="1:46" ht="27" customHeight="1" x14ac:dyDescent="0.15">
      <c r="A36" s="259"/>
      <c r="AK36" s="1117" t="s">
        <v>537</v>
      </c>
      <c r="AL36" s="1118"/>
      <c r="AM36" s="1118"/>
      <c r="AN36" s="1119"/>
      <c r="AO36" s="303">
        <v>618</v>
      </c>
      <c r="AP36" s="303">
        <v>101</v>
      </c>
      <c r="AQ36" s="304">
        <v>3945</v>
      </c>
      <c r="AR36" s="305">
        <v>-97.4</v>
      </c>
    </row>
    <row r="37" spans="1:46" ht="13.5" customHeight="1" x14ac:dyDescent="0.15">
      <c r="A37" s="259"/>
      <c r="AK37" s="1117" t="s">
        <v>538</v>
      </c>
      <c r="AL37" s="1118"/>
      <c r="AM37" s="1118"/>
      <c r="AN37" s="1119"/>
      <c r="AO37" s="303" t="s">
        <v>519</v>
      </c>
      <c r="AP37" s="303" t="s">
        <v>519</v>
      </c>
      <c r="AQ37" s="304">
        <v>817</v>
      </c>
      <c r="AR37" s="305" t="s">
        <v>519</v>
      </c>
    </row>
    <row r="38" spans="1:46" ht="27" customHeight="1" x14ac:dyDescent="0.15">
      <c r="A38" s="259"/>
      <c r="AK38" s="1120" t="s">
        <v>539</v>
      </c>
      <c r="AL38" s="1121"/>
      <c r="AM38" s="1121"/>
      <c r="AN38" s="1122"/>
      <c r="AO38" s="306">
        <v>513</v>
      </c>
      <c r="AP38" s="306">
        <v>84</v>
      </c>
      <c r="AQ38" s="307">
        <v>16</v>
      </c>
      <c r="AR38" s="295">
        <v>425</v>
      </c>
      <c r="AS38" s="302"/>
    </row>
    <row r="39" spans="1:46" x14ac:dyDescent="0.15">
      <c r="A39" s="259"/>
      <c r="AK39" s="1120" t="s">
        <v>540</v>
      </c>
      <c r="AL39" s="1121"/>
      <c r="AM39" s="1121"/>
      <c r="AN39" s="1122"/>
      <c r="AO39" s="303">
        <v>-11429</v>
      </c>
      <c r="AP39" s="303">
        <v>-1872</v>
      </c>
      <c r="AQ39" s="304">
        <v>-6780</v>
      </c>
      <c r="AR39" s="305">
        <v>-72.400000000000006</v>
      </c>
      <c r="AS39" s="302"/>
    </row>
    <row r="40" spans="1:46" ht="27" customHeight="1" x14ac:dyDescent="0.15">
      <c r="A40" s="259"/>
      <c r="AK40" s="1117" t="s">
        <v>541</v>
      </c>
      <c r="AL40" s="1118"/>
      <c r="AM40" s="1118"/>
      <c r="AN40" s="1119"/>
      <c r="AO40" s="303">
        <v>-849888</v>
      </c>
      <c r="AP40" s="303">
        <v>-139189</v>
      </c>
      <c r="AQ40" s="304">
        <v>-98746</v>
      </c>
      <c r="AR40" s="305">
        <v>41</v>
      </c>
      <c r="AS40" s="302"/>
    </row>
    <row r="41" spans="1:46" x14ac:dyDescent="0.15">
      <c r="A41" s="259"/>
      <c r="AK41" s="1123" t="s">
        <v>302</v>
      </c>
      <c r="AL41" s="1124"/>
      <c r="AM41" s="1124"/>
      <c r="AN41" s="1125"/>
      <c r="AO41" s="303">
        <v>405064</v>
      </c>
      <c r="AP41" s="303">
        <v>66339</v>
      </c>
      <c r="AQ41" s="304">
        <v>48842</v>
      </c>
      <c r="AR41" s="305">
        <v>35.799999999999997</v>
      </c>
      <c r="AS41" s="302"/>
    </row>
    <row r="42" spans="1:46" x14ac:dyDescent="0.15">
      <c r="A42" s="259"/>
      <c r="AK42" s="308" t="s">
        <v>542</v>
      </c>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543</v>
      </c>
    </row>
    <row r="48" spans="1:46" x14ac:dyDescent="0.15">
      <c r="A48" s="259"/>
      <c r="AK48" s="313" t="s">
        <v>544</v>
      </c>
      <c r="AL48" s="313"/>
      <c r="AM48" s="313"/>
      <c r="AN48" s="313"/>
      <c r="AO48" s="313"/>
      <c r="AP48" s="313"/>
      <c r="AQ48" s="314"/>
      <c r="AR48" s="313"/>
    </row>
    <row r="49" spans="1:44" ht="13.5" customHeight="1" x14ac:dyDescent="0.15">
      <c r="A49" s="259"/>
      <c r="AK49" s="315"/>
      <c r="AL49" s="316"/>
      <c r="AM49" s="1112" t="s">
        <v>511</v>
      </c>
      <c r="AN49" s="1114" t="s">
        <v>545</v>
      </c>
      <c r="AO49" s="1115"/>
      <c r="AP49" s="1115"/>
      <c r="AQ49" s="1115"/>
      <c r="AR49" s="1116"/>
    </row>
    <row r="50" spans="1:44" x14ac:dyDescent="0.15">
      <c r="A50" s="259"/>
      <c r="AK50" s="317"/>
      <c r="AL50" s="318"/>
      <c r="AM50" s="1113"/>
      <c r="AN50" s="319" t="s">
        <v>546</v>
      </c>
      <c r="AO50" s="320" t="s">
        <v>547</v>
      </c>
      <c r="AP50" s="321" t="s">
        <v>548</v>
      </c>
      <c r="AQ50" s="322" t="s">
        <v>549</v>
      </c>
      <c r="AR50" s="323" t="s">
        <v>550</v>
      </c>
    </row>
    <row r="51" spans="1:44" x14ac:dyDescent="0.15">
      <c r="A51" s="259"/>
      <c r="AK51" s="315" t="s">
        <v>551</v>
      </c>
      <c r="AL51" s="316"/>
      <c r="AM51" s="324">
        <v>2826960</v>
      </c>
      <c r="AN51" s="325">
        <v>411613</v>
      </c>
      <c r="AO51" s="326">
        <v>46.3</v>
      </c>
      <c r="AP51" s="327">
        <v>167497</v>
      </c>
      <c r="AQ51" s="328">
        <v>-17.399999999999999</v>
      </c>
      <c r="AR51" s="329">
        <v>63.7</v>
      </c>
    </row>
    <row r="52" spans="1:44" x14ac:dyDescent="0.15">
      <c r="A52" s="259"/>
      <c r="AK52" s="330"/>
      <c r="AL52" s="331" t="s">
        <v>552</v>
      </c>
      <c r="AM52" s="332">
        <v>2239172</v>
      </c>
      <c r="AN52" s="333">
        <v>326030</v>
      </c>
      <c r="AO52" s="334">
        <v>57.7</v>
      </c>
      <c r="AP52" s="335">
        <v>82571</v>
      </c>
      <c r="AQ52" s="336">
        <v>3.6</v>
      </c>
      <c r="AR52" s="337">
        <v>54.1</v>
      </c>
    </row>
    <row r="53" spans="1:44" x14ac:dyDescent="0.15">
      <c r="A53" s="259"/>
      <c r="AK53" s="315" t="s">
        <v>553</v>
      </c>
      <c r="AL53" s="316"/>
      <c r="AM53" s="324">
        <v>1677019</v>
      </c>
      <c r="AN53" s="325">
        <v>250563</v>
      </c>
      <c r="AO53" s="326">
        <v>-39.1</v>
      </c>
      <c r="AP53" s="327">
        <v>190274</v>
      </c>
      <c r="AQ53" s="328">
        <v>13.6</v>
      </c>
      <c r="AR53" s="329">
        <v>-52.7</v>
      </c>
    </row>
    <row r="54" spans="1:44" x14ac:dyDescent="0.15">
      <c r="A54" s="259"/>
      <c r="AK54" s="330"/>
      <c r="AL54" s="331" t="s">
        <v>552</v>
      </c>
      <c r="AM54" s="332">
        <v>1027201</v>
      </c>
      <c r="AN54" s="333">
        <v>153474</v>
      </c>
      <c r="AO54" s="334">
        <v>-52.9</v>
      </c>
      <c r="AP54" s="335">
        <v>88584</v>
      </c>
      <c r="AQ54" s="336">
        <v>7.3</v>
      </c>
      <c r="AR54" s="337">
        <v>-60.2</v>
      </c>
    </row>
    <row r="55" spans="1:44" x14ac:dyDescent="0.15">
      <c r="A55" s="259"/>
      <c r="AK55" s="315" t="s">
        <v>554</v>
      </c>
      <c r="AL55" s="316"/>
      <c r="AM55" s="324">
        <v>5041223</v>
      </c>
      <c r="AN55" s="325">
        <v>778808</v>
      </c>
      <c r="AO55" s="326">
        <v>210.8</v>
      </c>
      <c r="AP55" s="327">
        <v>200194</v>
      </c>
      <c r="AQ55" s="328">
        <v>5.2</v>
      </c>
      <c r="AR55" s="329">
        <v>205.6</v>
      </c>
    </row>
    <row r="56" spans="1:44" x14ac:dyDescent="0.15">
      <c r="A56" s="259"/>
      <c r="AK56" s="330"/>
      <c r="AL56" s="331" t="s">
        <v>552</v>
      </c>
      <c r="AM56" s="332">
        <v>4559348</v>
      </c>
      <c r="AN56" s="333">
        <v>704364</v>
      </c>
      <c r="AO56" s="334">
        <v>358.9</v>
      </c>
      <c r="AP56" s="335">
        <v>106422</v>
      </c>
      <c r="AQ56" s="336">
        <v>20.100000000000001</v>
      </c>
      <c r="AR56" s="337">
        <v>338.8</v>
      </c>
    </row>
    <row r="57" spans="1:44" x14ac:dyDescent="0.15">
      <c r="A57" s="259"/>
      <c r="AK57" s="315" t="s">
        <v>555</v>
      </c>
      <c r="AL57" s="316"/>
      <c r="AM57" s="324">
        <v>1569032</v>
      </c>
      <c r="AN57" s="325">
        <v>249727</v>
      </c>
      <c r="AO57" s="326">
        <v>-67.900000000000006</v>
      </c>
      <c r="AP57" s="327">
        <v>196914</v>
      </c>
      <c r="AQ57" s="328">
        <v>-1.6</v>
      </c>
      <c r="AR57" s="329">
        <v>-66.3</v>
      </c>
    </row>
    <row r="58" spans="1:44" x14ac:dyDescent="0.15">
      <c r="A58" s="259"/>
      <c r="AK58" s="330"/>
      <c r="AL58" s="331" t="s">
        <v>552</v>
      </c>
      <c r="AM58" s="332">
        <v>833858</v>
      </c>
      <c r="AN58" s="333">
        <v>132717</v>
      </c>
      <c r="AO58" s="334">
        <v>-81.2</v>
      </c>
      <c r="AP58" s="335">
        <v>98966</v>
      </c>
      <c r="AQ58" s="336">
        <v>-7</v>
      </c>
      <c r="AR58" s="337">
        <v>-74.2</v>
      </c>
    </row>
    <row r="59" spans="1:44" x14ac:dyDescent="0.15">
      <c r="A59" s="259"/>
      <c r="AK59" s="315" t="s">
        <v>556</v>
      </c>
      <c r="AL59" s="316"/>
      <c r="AM59" s="324">
        <v>1216768</v>
      </c>
      <c r="AN59" s="325">
        <v>199274</v>
      </c>
      <c r="AO59" s="326">
        <v>-20.2</v>
      </c>
      <c r="AP59" s="327">
        <v>204757</v>
      </c>
      <c r="AQ59" s="328">
        <v>4</v>
      </c>
      <c r="AR59" s="329">
        <v>-24.2</v>
      </c>
    </row>
    <row r="60" spans="1:44" x14ac:dyDescent="0.15">
      <c r="A60" s="259"/>
      <c r="AK60" s="330"/>
      <c r="AL60" s="331" t="s">
        <v>552</v>
      </c>
      <c r="AM60" s="332">
        <v>994720</v>
      </c>
      <c r="AN60" s="333">
        <v>162909</v>
      </c>
      <c r="AO60" s="334">
        <v>22.7</v>
      </c>
      <c r="AP60" s="335">
        <v>106071</v>
      </c>
      <c r="AQ60" s="336">
        <v>7.2</v>
      </c>
      <c r="AR60" s="337">
        <v>15.5</v>
      </c>
    </row>
    <row r="61" spans="1:44" x14ac:dyDescent="0.15">
      <c r="A61" s="259"/>
      <c r="AK61" s="315" t="s">
        <v>557</v>
      </c>
      <c r="AL61" s="338"/>
      <c r="AM61" s="324">
        <v>2466200</v>
      </c>
      <c r="AN61" s="325">
        <v>377997</v>
      </c>
      <c r="AO61" s="326">
        <v>26</v>
      </c>
      <c r="AP61" s="327">
        <v>191927</v>
      </c>
      <c r="AQ61" s="339">
        <v>0.8</v>
      </c>
      <c r="AR61" s="329">
        <v>25.2</v>
      </c>
    </row>
    <row r="62" spans="1:44" x14ac:dyDescent="0.15">
      <c r="A62" s="259"/>
      <c r="AK62" s="330"/>
      <c r="AL62" s="331" t="s">
        <v>552</v>
      </c>
      <c r="AM62" s="332">
        <v>1930860</v>
      </c>
      <c r="AN62" s="333">
        <v>295899</v>
      </c>
      <c r="AO62" s="334">
        <v>61</v>
      </c>
      <c r="AP62" s="335">
        <v>96523</v>
      </c>
      <c r="AQ62" s="336">
        <v>6.2</v>
      </c>
      <c r="AR62" s="337">
        <v>54.8</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K03ESo7qVDBTuz3ZQcYgwuLL2GQ/m5PLavop7iQXwFZWdMvY1XDGG8T7oMx53r3Xla8lQhnCA8PwEVNynJINdg==" saltValue="ev2KzDWhK8Vhwt47GugYL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559</v>
      </c>
    </row>
    <row r="121" spans="125:125" ht="13.5" hidden="1" customHeight="1" x14ac:dyDescent="0.15">
      <c r="DU121" s="253"/>
    </row>
  </sheetData>
  <sheetProtection algorithmName="SHA-512" hashValue="iM/kvEGOK6kJ2OErl3sS9B0Ds+HTjfNEPekVDuVRXHBaRru4OZ4gHoWRaIud+tiz1t7QD72KDCJTuptgEMKRcQ==" saltValue="v+W0m4dZO5dmXw0tBlIlt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90" zoomScaleNormal="90" zoomScaleSheetLayoutView="55" workbookViewId="0"/>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560</v>
      </c>
    </row>
  </sheetData>
  <sheetProtection algorithmName="SHA-512" hashValue="WY4+uW2gDQeozCms65KdepoPwLxkPQdknQeJfAzGeB4xsc078cjFJXj88trUI2HeezckYiPLx1T6t5hxiJM8lQ==" saltValue="I7Wneh+McxB1FZmw/EFo4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561</v>
      </c>
      <c r="G46" s="8" t="s">
        <v>562</v>
      </c>
      <c r="H46" s="8" t="s">
        <v>563</v>
      </c>
      <c r="I46" s="8" t="s">
        <v>564</v>
      </c>
      <c r="J46" s="9" t="s">
        <v>565</v>
      </c>
    </row>
    <row r="47" spans="2:10" ht="57.75" customHeight="1" x14ac:dyDescent="0.15">
      <c r="B47" s="10"/>
      <c r="C47" s="1126" t="s">
        <v>3</v>
      </c>
      <c r="D47" s="1126"/>
      <c r="E47" s="1127"/>
      <c r="F47" s="11">
        <v>74.83</v>
      </c>
      <c r="G47" s="12">
        <v>65.63</v>
      </c>
      <c r="H47" s="12">
        <v>55.13</v>
      </c>
      <c r="I47" s="12">
        <v>51.8</v>
      </c>
      <c r="J47" s="13">
        <v>51.2</v>
      </c>
    </row>
    <row r="48" spans="2:10" ht="57.75" customHeight="1" x14ac:dyDescent="0.15">
      <c r="B48" s="14"/>
      <c r="C48" s="1128" t="s">
        <v>4</v>
      </c>
      <c r="D48" s="1128"/>
      <c r="E48" s="1129"/>
      <c r="F48" s="15">
        <v>8.3800000000000008</v>
      </c>
      <c r="G48" s="16">
        <v>9.75</v>
      </c>
      <c r="H48" s="16">
        <v>12.26</v>
      </c>
      <c r="I48" s="16">
        <v>12.32</v>
      </c>
      <c r="J48" s="17">
        <v>4.0199999999999996</v>
      </c>
    </row>
    <row r="49" spans="2:10" ht="57.75" customHeight="1" thickBot="1" x14ac:dyDescent="0.2">
      <c r="B49" s="18"/>
      <c r="C49" s="1130" t="s">
        <v>5</v>
      </c>
      <c r="D49" s="1130"/>
      <c r="E49" s="1131"/>
      <c r="F49" s="19" t="s">
        <v>566</v>
      </c>
      <c r="G49" s="20" t="s">
        <v>567</v>
      </c>
      <c r="H49" s="20" t="s">
        <v>568</v>
      </c>
      <c r="I49" s="20">
        <v>16.190000000000001</v>
      </c>
      <c r="J49" s="21" t="s">
        <v>569</v>
      </c>
    </row>
    <row r="50" spans="2:10" x14ac:dyDescent="0.15"/>
  </sheetData>
  <sheetProtection algorithmName="SHA-512" hashValue="/sa9YWW+bsDhDWPTP/uy/z+ObZ9S4XDtsLZn1pE4JkEWiuGP9ZZD6FuQeRNFidkDMfgJSJfBUZ8TswkrtRbKsA==" saltValue="KI2J6Mi0AXlehG78WhHzk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561</v>
      </c>
      <c r="G33" s="29" t="s">
        <v>562</v>
      </c>
      <c r="H33" s="29" t="s">
        <v>563</v>
      </c>
      <c r="I33" s="29" t="s">
        <v>564</v>
      </c>
      <c r="J33" s="30" t="s">
        <v>565</v>
      </c>
      <c r="K33" s="22"/>
      <c r="L33" s="22"/>
      <c r="M33" s="22"/>
      <c r="N33" s="22"/>
      <c r="O33" s="22"/>
      <c r="P33" s="22"/>
    </row>
    <row r="34" spans="1:16" ht="39" customHeight="1" x14ac:dyDescent="0.15">
      <c r="A34" s="22"/>
      <c r="B34" s="31"/>
      <c r="C34" s="1136" t="s">
        <v>570</v>
      </c>
      <c r="D34" s="1136"/>
      <c r="E34" s="1137"/>
      <c r="F34" s="32">
        <v>8.36</v>
      </c>
      <c r="G34" s="33">
        <v>9.74</v>
      </c>
      <c r="H34" s="33">
        <v>12.23</v>
      </c>
      <c r="I34" s="33">
        <v>12.26</v>
      </c>
      <c r="J34" s="34">
        <v>4.0199999999999996</v>
      </c>
      <c r="K34" s="22"/>
      <c r="L34" s="22"/>
      <c r="M34" s="22"/>
      <c r="N34" s="22"/>
      <c r="O34" s="22"/>
      <c r="P34" s="22"/>
    </row>
    <row r="35" spans="1:16" ht="39" customHeight="1" x14ac:dyDescent="0.15">
      <c r="A35" s="22"/>
      <c r="B35" s="35"/>
      <c r="C35" s="1132" t="s">
        <v>571</v>
      </c>
      <c r="D35" s="1132"/>
      <c r="E35" s="1133"/>
      <c r="F35" s="36">
        <v>1.72</v>
      </c>
      <c r="G35" s="37">
        <v>1.94</v>
      </c>
      <c r="H35" s="37">
        <v>2.58</v>
      </c>
      <c r="I35" s="37">
        <v>3.08</v>
      </c>
      <c r="J35" s="38">
        <v>3.54</v>
      </c>
      <c r="K35" s="22"/>
      <c r="L35" s="22"/>
      <c r="M35" s="22"/>
      <c r="N35" s="22"/>
      <c r="O35" s="22"/>
      <c r="P35" s="22"/>
    </row>
    <row r="36" spans="1:16" ht="39" customHeight="1" x14ac:dyDescent="0.15">
      <c r="A36" s="22"/>
      <c r="B36" s="35"/>
      <c r="C36" s="1132" t="s">
        <v>572</v>
      </c>
      <c r="D36" s="1132"/>
      <c r="E36" s="1133"/>
      <c r="F36" s="36">
        <v>7.0000000000000007E-2</v>
      </c>
      <c r="G36" s="37">
        <v>0.08</v>
      </c>
      <c r="H36" s="37">
        <v>0.1</v>
      </c>
      <c r="I36" s="37">
        <v>0.09</v>
      </c>
      <c r="J36" s="38">
        <v>0.11</v>
      </c>
      <c r="K36" s="22"/>
      <c r="L36" s="22"/>
      <c r="M36" s="22"/>
      <c r="N36" s="22"/>
      <c r="O36" s="22"/>
      <c r="P36" s="22"/>
    </row>
    <row r="37" spans="1:16" ht="39" customHeight="1" x14ac:dyDescent="0.15">
      <c r="A37" s="22"/>
      <c r="B37" s="35"/>
      <c r="C37" s="1132" t="s">
        <v>573</v>
      </c>
      <c r="D37" s="1132"/>
      <c r="E37" s="1133"/>
      <c r="F37" s="36">
        <v>0</v>
      </c>
      <c r="G37" s="37">
        <v>0</v>
      </c>
      <c r="H37" s="37">
        <v>0.31</v>
      </c>
      <c r="I37" s="37">
        <v>0.5</v>
      </c>
      <c r="J37" s="38">
        <v>0</v>
      </c>
      <c r="K37" s="22"/>
      <c r="L37" s="22"/>
      <c r="M37" s="22"/>
      <c r="N37" s="22"/>
      <c r="O37" s="22"/>
      <c r="P37" s="22"/>
    </row>
    <row r="38" spans="1:16" ht="39" customHeight="1" x14ac:dyDescent="0.15">
      <c r="A38" s="22"/>
      <c r="B38" s="35"/>
      <c r="C38" s="1132" t="s">
        <v>574</v>
      </c>
      <c r="D38" s="1132"/>
      <c r="E38" s="1133"/>
      <c r="F38" s="36">
        <v>0.01</v>
      </c>
      <c r="G38" s="37">
        <v>0</v>
      </c>
      <c r="H38" s="37">
        <v>0</v>
      </c>
      <c r="I38" s="37">
        <v>0</v>
      </c>
      <c r="J38" s="38">
        <v>0</v>
      </c>
      <c r="K38" s="22"/>
      <c r="L38" s="22"/>
      <c r="M38" s="22"/>
      <c r="N38" s="22"/>
      <c r="O38" s="22"/>
      <c r="P38" s="22"/>
    </row>
    <row r="39" spans="1:16" ht="39" customHeight="1" x14ac:dyDescent="0.15">
      <c r="A39" s="22"/>
      <c r="B39" s="35"/>
      <c r="C39" s="1132" t="s">
        <v>575</v>
      </c>
      <c r="D39" s="1132"/>
      <c r="E39" s="1133"/>
      <c r="F39" s="36">
        <v>0</v>
      </c>
      <c r="G39" s="37">
        <v>0</v>
      </c>
      <c r="H39" s="37">
        <v>0.02</v>
      </c>
      <c r="I39" s="37">
        <v>0.05</v>
      </c>
      <c r="J39" s="38">
        <v>0</v>
      </c>
      <c r="K39" s="22"/>
      <c r="L39" s="22"/>
      <c r="M39" s="22"/>
      <c r="N39" s="22"/>
      <c r="O39" s="22"/>
      <c r="P39" s="22"/>
    </row>
    <row r="40" spans="1:16" ht="39" customHeight="1" x14ac:dyDescent="0.15">
      <c r="A40" s="22"/>
      <c r="B40" s="35"/>
      <c r="C40" s="1132" t="s">
        <v>576</v>
      </c>
      <c r="D40" s="1132"/>
      <c r="E40" s="1133"/>
      <c r="F40" s="36">
        <v>0</v>
      </c>
      <c r="G40" s="37">
        <v>0</v>
      </c>
      <c r="H40" s="37">
        <v>0</v>
      </c>
      <c r="I40" s="37">
        <v>0</v>
      </c>
      <c r="J40" s="38">
        <v>0</v>
      </c>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577</v>
      </c>
      <c r="D42" s="1132"/>
      <c r="E42" s="1133"/>
      <c r="F42" s="36" t="s">
        <v>519</v>
      </c>
      <c r="G42" s="37" t="s">
        <v>519</v>
      </c>
      <c r="H42" s="37" t="s">
        <v>519</v>
      </c>
      <c r="I42" s="37" t="s">
        <v>519</v>
      </c>
      <c r="J42" s="38" t="s">
        <v>519</v>
      </c>
      <c r="K42" s="22"/>
      <c r="L42" s="22"/>
      <c r="M42" s="22"/>
      <c r="N42" s="22"/>
      <c r="O42" s="22"/>
      <c r="P42" s="22"/>
    </row>
    <row r="43" spans="1:16" ht="39" customHeight="1" thickBot="1" x14ac:dyDescent="0.2">
      <c r="A43" s="22"/>
      <c r="B43" s="40"/>
      <c r="C43" s="1134" t="s">
        <v>578</v>
      </c>
      <c r="D43" s="1134"/>
      <c r="E43" s="1135"/>
      <c r="F43" s="41" t="s">
        <v>519</v>
      </c>
      <c r="G43" s="42" t="s">
        <v>519</v>
      </c>
      <c r="H43" s="42" t="s">
        <v>519</v>
      </c>
      <c r="I43" s="42" t="s">
        <v>519</v>
      </c>
      <c r="J43" s="43" t="s">
        <v>519</v>
      </c>
      <c r="K43" s="22"/>
      <c r="L43" s="22"/>
      <c r="M43" s="22"/>
      <c r="N43" s="22"/>
      <c r="O43" s="22"/>
      <c r="P43" s="22"/>
    </row>
    <row r="44" spans="1:16" ht="39" customHeight="1" x14ac:dyDescent="0.15">
      <c r="A44" s="22"/>
      <c r="B44" s="44" t="s">
        <v>8</v>
      </c>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dNtQy9qhx98BKmKcGSlPlLmiJkjhiNZQjVt3w8ar+1H4E+Qvj0aHfDUW8SHhebqRFPCICL6amQQQip6FUS21Q==" saltValue="2hAI1QAaI4bvAG3z9+GWM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9</v>
      </c>
      <c r="P43" s="46"/>
      <c r="Q43" s="46"/>
      <c r="R43" s="46"/>
      <c r="S43" s="46"/>
      <c r="T43" s="46"/>
      <c r="U43" s="46"/>
    </row>
    <row r="44" spans="1:21" ht="30.75" customHeight="1" thickBot="1" x14ac:dyDescent="0.2">
      <c r="A44" s="46"/>
      <c r="B44" s="49" t="s">
        <v>10</v>
      </c>
      <c r="C44" s="50"/>
      <c r="D44" s="50"/>
      <c r="E44" s="51"/>
      <c r="F44" s="51"/>
      <c r="G44" s="51"/>
      <c r="H44" s="51"/>
      <c r="I44" s="51"/>
      <c r="J44" s="52" t="s">
        <v>2</v>
      </c>
      <c r="K44" s="53" t="s">
        <v>561</v>
      </c>
      <c r="L44" s="54" t="s">
        <v>562</v>
      </c>
      <c r="M44" s="54" t="s">
        <v>563</v>
      </c>
      <c r="N44" s="54" t="s">
        <v>564</v>
      </c>
      <c r="O44" s="55" t="s">
        <v>565</v>
      </c>
      <c r="P44" s="46"/>
      <c r="Q44" s="46"/>
      <c r="R44" s="46"/>
      <c r="S44" s="46"/>
      <c r="T44" s="46"/>
      <c r="U44" s="46"/>
    </row>
    <row r="45" spans="1:21" ht="30.75" customHeight="1" x14ac:dyDescent="0.15">
      <c r="A45" s="46"/>
      <c r="B45" s="1138" t="s">
        <v>11</v>
      </c>
      <c r="C45" s="1139"/>
      <c r="D45" s="56"/>
      <c r="E45" s="1144" t="s">
        <v>12</v>
      </c>
      <c r="F45" s="1144"/>
      <c r="G45" s="1144"/>
      <c r="H45" s="1144"/>
      <c r="I45" s="1144"/>
      <c r="J45" s="1145"/>
      <c r="K45" s="57">
        <v>1095</v>
      </c>
      <c r="L45" s="58">
        <v>1155</v>
      </c>
      <c r="M45" s="58">
        <v>1068</v>
      </c>
      <c r="N45" s="58">
        <v>1135</v>
      </c>
      <c r="O45" s="59">
        <v>1201</v>
      </c>
      <c r="P45" s="46"/>
      <c r="Q45" s="46"/>
      <c r="R45" s="46"/>
      <c r="S45" s="46"/>
      <c r="T45" s="46"/>
      <c r="U45" s="46"/>
    </row>
    <row r="46" spans="1:21" ht="30.75" customHeight="1" x14ac:dyDescent="0.15">
      <c r="A46" s="46"/>
      <c r="B46" s="1140"/>
      <c r="C46" s="1141"/>
      <c r="D46" s="60"/>
      <c r="E46" s="1146" t="s">
        <v>13</v>
      </c>
      <c r="F46" s="1146"/>
      <c r="G46" s="1146"/>
      <c r="H46" s="1146"/>
      <c r="I46" s="1146"/>
      <c r="J46" s="1147"/>
      <c r="K46" s="61" t="s">
        <v>519</v>
      </c>
      <c r="L46" s="62" t="s">
        <v>519</v>
      </c>
      <c r="M46" s="62" t="s">
        <v>519</v>
      </c>
      <c r="N46" s="62" t="s">
        <v>519</v>
      </c>
      <c r="O46" s="63" t="s">
        <v>519</v>
      </c>
      <c r="P46" s="46"/>
      <c r="Q46" s="46"/>
      <c r="R46" s="46"/>
      <c r="S46" s="46"/>
      <c r="T46" s="46"/>
      <c r="U46" s="46"/>
    </row>
    <row r="47" spans="1:21" ht="30.75" customHeight="1" x14ac:dyDescent="0.15">
      <c r="A47" s="46"/>
      <c r="B47" s="1140"/>
      <c r="C47" s="1141"/>
      <c r="D47" s="60"/>
      <c r="E47" s="1146" t="s">
        <v>14</v>
      </c>
      <c r="F47" s="1146"/>
      <c r="G47" s="1146"/>
      <c r="H47" s="1146"/>
      <c r="I47" s="1146"/>
      <c r="J47" s="1147"/>
      <c r="K47" s="61" t="s">
        <v>519</v>
      </c>
      <c r="L47" s="62" t="s">
        <v>519</v>
      </c>
      <c r="M47" s="62" t="s">
        <v>519</v>
      </c>
      <c r="N47" s="62" t="s">
        <v>519</v>
      </c>
      <c r="O47" s="63" t="s">
        <v>519</v>
      </c>
      <c r="P47" s="46"/>
      <c r="Q47" s="46"/>
      <c r="R47" s="46"/>
      <c r="S47" s="46"/>
      <c r="T47" s="46"/>
      <c r="U47" s="46"/>
    </row>
    <row r="48" spans="1:21" ht="30.75" customHeight="1" x14ac:dyDescent="0.15">
      <c r="A48" s="46"/>
      <c r="B48" s="1140"/>
      <c r="C48" s="1141"/>
      <c r="D48" s="60"/>
      <c r="E48" s="1146" t="s">
        <v>15</v>
      </c>
      <c r="F48" s="1146"/>
      <c r="G48" s="1146"/>
      <c r="H48" s="1146"/>
      <c r="I48" s="1146"/>
      <c r="J48" s="1147"/>
      <c r="K48" s="61">
        <v>43</v>
      </c>
      <c r="L48" s="62">
        <v>42</v>
      </c>
      <c r="M48" s="62">
        <v>50</v>
      </c>
      <c r="N48" s="62">
        <v>53</v>
      </c>
      <c r="O48" s="63">
        <v>65</v>
      </c>
      <c r="P48" s="46"/>
      <c r="Q48" s="46"/>
      <c r="R48" s="46"/>
      <c r="S48" s="46"/>
      <c r="T48" s="46"/>
      <c r="U48" s="46"/>
    </row>
    <row r="49" spans="1:21" ht="30.75" customHeight="1" x14ac:dyDescent="0.15">
      <c r="A49" s="46"/>
      <c r="B49" s="1140"/>
      <c r="C49" s="1141"/>
      <c r="D49" s="60"/>
      <c r="E49" s="1146" t="s">
        <v>16</v>
      </c>
      <c r="F49" s="1146"/>
      <c r="G49" s="1146"/>
      <c r="H49" s="1146"/>
      <c r="I49" s="1146"/>
      <c r="J49" s="1147"/>
      <c r="K49" s="61">
        <v>2</v>
      </c>
      <c r="L49" s="62">
        <v>1</v>
      </c>
      <c r="M49" s="62">
        <v>1</v>
      </c>
      <c r="N49" s="62">
        <v>1</v>
      </c>
      <c r="O49" s="63">
        <v>1</v>
      </c>
      <c r="P49" s="46"/>
      <c r="Q49" s="46"/>
      <c r="R49" s="46"/>
      <c r="S49" s="46"/>
      <c r="T49" s="46"/>
      <c r="U49" s="46"/>
    </row>
    <row r="50" spans="1:21" ht="30.75" customHeight="1" x14ac:dyDescent="0.15">
      <c r="A50" s="46"/>
      <c r="B50" s="1140"/>
      <c r="C50" s="1141"/>
      <c r="D50" s="60"/>
      <c r="E50" s="1146" t="s">
        <v>17</v>
      </c>
      <c r="F50" s="1146"/>
      <c r="G50" s="1146"/>
      <c r="H50" s="1146"/>
      <c r="I50" s="1146"/>
      <c r="J50" s="1147"/>
      <c r="K50" s="61" t="s">
        <v>519</v>
      </c>
      <c r="L50" s="62" t="s">
        <v>519</v>
      </c>
      <c r="M50" s="62" t="s">
        <v>519</v>
      </c>
      <c r="N50" s="62" t="s">
        <v>519</v>
      </c>
      <c r="O50" s="63" t="s">
        <v>519</v>
      </c>
      <c r="P50" s="46"/>
      <c r="Q50" s="46"/>
      <c r="R50" s="46"/>
      <c r="S50" s="46"/>
      <c r="T50" s="46"/>
      <c r="U50" s="46"/>
    </row>
    <row r="51" spans="1:21" ht="30.75" customHeight="1" x14ac:dyDescent="0.15">
      <c r="A51" s="46"/>
      <c r="B51" s="1142"/>
      <c r="C51" s="1143"/>
      <c r="D51" s="64"/>
      <c r="E51" s="1146" t="s">
        <v>18</v>
      </c>
      <c r="F51" s="1146"/>
      <c r="G51" s="1146"/>
      <c r="H51" s="1146"/>
      <c r="I51" s="1146"/>
      <c r="J51" s="1147"/>
      <c r="K51" s="61">
        <v>0</v>
      </c>
      <c r="L51" s="62">
        <v>0</v>
      </c>
      <c r="M51" s="62">
        <v>0</v>
      </c>
      <c r="N51" s="62">
        <v>0</v>
      </c>
      <c r="O51" s="63">
        <v>1</v>
      </c>
      <c r="P51" s="46"/>
      <c r="Q51" s="46"/>
      <c r="R51" s="46"/>
      <c r="S51" s="46"/>
      <c r="T51" s="46"/>
      <c r="U51" s="46"/>
    </row>
    <row r="52" spans="1:21" ht="30.75" customHeight="1" x14ac:dyDescent="0.15">
      <c r="A52" s="46"/>
      <c r="B52" s="1148" t="s">
        <v>19</v>
      </c>
      <c r="C52" s="1149"/>
      <c r="D52" s="64"/>
      <c r="E52" s="1146" t="s">
        <v>20</v>
      </c>
      <c r="F52" s="1146"/>
      <c r="G52" s="1146"/>
      <c r="H52" s="1146"/>
      <c r="I52" s="1146"/>
      <c r="J52" s="1147"/>
      <c r="K52" s="61">
        <v>862</v>
      </c>
      <c r="L52" s="62">
        <v>876</v>
      </c>
      <c r="M52" s="62">
        <v>806</v>
      </c>
      <c r="N52" s="62">
        <v>814</v>
      </c>
      <c r="O52" s="63">
        <v>861</v>
      </c>
      <c r="P52" s="46"/>
      <c r="Q52" s="46"/>
      <c r="R52" s="46"/>
      <c r="S52" s="46"/>
      <c r="T52" s="46"/>
      <c r="U52" s="46"/>
    </row>
    <row r="53" spans="1:21" ht="30.75" customHeight="1" thickBot="1" x14ac:dyDescent="0.2">
      <c r="A53" s="46"/>
      <c r="B53" s="1150" t="s">
        <v>21</v>
      </c>
      <c r="C53" s="1151"/>
      <c r="D53" s="65"/>
      <c r="E53" s="1152" t="s">
        <v>22</v>
      </c>
      <c r="F53" s="1152"/>
      <c r="G53" s="1152"/>
      <c r="H53" s="1152"/>
      <c r="I53" s="1152"/>
      <c r="J53" s="1153"/>
      <c r="K53" s="66">
        <v>278</v>
      </c>
      <c r="L53" s="67">
        <v>322</v>
      </c>
      <c r="M53" s="67">
        <v>313</v>
      </c>
      <c r="N53" s="67">
        <v>375</v>
      </c>
      <c r="O53" s="68">
        <v>407</v>
      </c>
      <c r="P53" s="46"/>
      <c r="Q53" s="46"/>
      <c r="R53" s="46"/>
      <c r="S53" s="46"/>
      <c r="T53" s="46"/>
      <c r="U53" s="46"/>
    </row>
    <row r="54" spans="1:21" ht="24" customHeight="1" x14ac:dyDescent="0.15">
      <c r="A54" s="46"/>
      <c r="B54" s="69" t="s">
        <v>23</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t="s">
        <v>24</v>
      </c>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25</v>
      </c>
      <c r="C56" s="71"/>
      <c r="D56" s="71"/>
      <c r="E56" s="71"/>
      <c r="F56" s="71"/>
      <c r="G56" s="71"/>
      <c r="H56" s="71"/>
      <c r="I56" s="71"/>
      <c r="J56" s="71"/>
      <c r="K56" s="72"/>
      <c r="L56" s="72"/>
      <c r="M56" s="72"/>
      <c r="N56" s="72"/>
      <c r="O56" s="73" t="s">
        <v>579</v>
      </c>
      <c r="P56" s="46"/>
      <c r="Q56" s="46"/>
      <c r="R56" s="46"/>
      <c r="S56" s="46"/>
      <c r="T56" s="46"/>
      <c r="U56" s="46"/>
    </row>
    <row r="57" spans="1:21" ht="31.5" customHeight="1" thickBot="1" x14ac:dyDescent="0.2">
      <c r="A57" s="46"/>
      <c r="B57" s="74"/>
      <c r="C57" s="75"/>
      <c r="D57" s="75"/>
      <c r="E57" s="76"/>
      <c r="F57" s="76"/>
      <c r="G57" s="76"/>
      <c r="H57" s="76"/>
      <c r="I57" s="76"/>
      <c r="J57" s="77" t="s">
        <v>2</v>
      </c>
      <c r="K57" s="78" t="s">
        <v>580</v>
      </c>
      <c r="L57" s="79" t="s">
        <v>581</v>
      </c>
      <c r="M57" s="79" t="s">
        <v>582</v>
      </c>
      <c r="N57" s="79" t="s">
        <v>583</v>
      </c>
      <c r="O57" s="80" t="s">
        <v>584</v>
      </c>
      <c r="P57" s="46"/>
      <c r="Q57" s="46"/>
      <c r="R57" s="46"/>
      <c r="S57" s="46"/>
      <c r="T57" s="46"/>
      <c r="U57" s="46"/>
    </row>
    <row r="58" spans="1:21" ht="31.5" customHeight="1" x14ac:dyDescent="0.15">
      <c r="B58" s="1154" t="s">
        <v>26</v>
      </c>
      <c r="C58" s="1155"/>
      <c r="D58" s="1160" t="s">
        <v>27</v>
      </c>
      <c r="E58" s="1161"/>
      <c r="F58" s="1161"/>
      <c r="G58" s="1161"/>
      <c r="H58" s="1161"/>
      <c r="I58" s="1161"/>
      <c r="J58" s="1162"/>
      <c r="K58" s="81"/>
      <c r="L58" s="82"/>
      <c r="M58" s="82"/>
      <c r="N58" s="82"/>
      <c r="O58" s="83"/>
    </row>
    <row r="59" spans="1:21" ht="31.5" customHeight="1" x14ac:dyDescent="0.15">
      <c r="B59" s="1156"/>
      <c r="C59" s="1157"/>
      <c r="D59" s="1163" t="s">
        <v>28</v>
      </c>
      <c r="E59" s="1164"/>
      <c r="F59" s="1164"/>
      <c r="G59" s="1164"/>
      <c r="H59" s="1164"/>
      <c r="I59" s="1164"/>
      <c r="J59" s="1165"/>
      <c r="K59" s="84"/>
      <c r="L59" s="85"/>
      <c r="M59" s="85"/>
      <c r="N59" s="85"/>
      <c r="O59" s="86"/>
    </row>
    <row r="60" spans="1:21" ht="31.5" customHeight="1" thickBot="1" x14ac:dyDescent="0.2">
      <c r="B60" s="1158"/>
      <c r="C60" s="1159"/>
      <c r="D60" s="1166" t="s">
        <v>29</v>
      </c>
      <c r="E60" s="1167"/>
      <c r="F60" s="1167"/>
      <c r="G60" s="1167"/>
      <c r="H60" s="1167"/>
      <c r="I60" s="1167"/>
      <c r="J60" s="1168"/>
      <c r="K60" s="87"/>
      <c r="L60" s="88"/>
      <c r="M60" s="88"/>
      <c r="N60" s="88"/>
      <c r="O60" s="89"/>
    </row>
    <row r="61" spans="1:21" ht="24" customHeight="1" x14ac:dyDescent="0.15">
      <c r="B61" s="90"/>
      <c r="C61" s="90"/>
      <c r="D61" s="91" t="s">
        <v>30</v>
      </c>
      <c r="E61" s="92"/>
      <c r="F61" s="92"/>
      <c r="G61" s="92"/>
      <c r="H61" s="92"/>
      <c r="I61" s="92"/>
      <c r="J61" s="92"/>
      <c r="K61" s="92"/>
      <c r="L61" s="92"/>
      <c r="M61" s="92"/>
      <c r="N61" s="92"/>
      <c r="O61" s="92"/>
    </row>
    <row r="62" spans="1:21" ht="24" customHeight="1" x14ac:dyDescent="0.15">
      <c r="B62" s="93"/>
      <c r="C62" s="93"/>
      <c r="D62" s="91" t="s">
        <v>31</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QqgJNQHlJngtzqUn+jq+6UbWeYlD7Wc7o4EK3K3wHf/6B0xaiQrDugvum9tKr8E8DAJ7ZXKnCkWlg6KiAP1zrQ==" saltValue="YoSqnzsmEIrMyHg8Bp5bAA=="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9</v>
      </c>
    </row>
    <row r="40" spans="2:13" ht="27.75" customHeight="1" thickBot="1" x14ac:dyDescent="0.2">
      <c r="B40" s="96" t="s">
        <v>10</v>
      </c>
      <c r="C40" s="97"/>
      <c r="D40" s="97"/>
      <c r="E40" s="98"/>
      <c r="F40" s="98"/>
      <c r="G40" s="98"/>
      <c r="H40" s="99" t="s">
        <v>2</v>
      </c>
      <c r="I40" s="100" t="s">
        <v>561</v>
      </c>
      <c r="J40" s="101" t="s">
        <v>562</v>
      </c>
      <c r="K40" s="101" t="s">
        <v>563</v>
      </c>
      <c r="L40" s="101" t="s">
        <v>564</v>
      </c>
      <c r="M40" s="102" t="s">
        <v>565</v>
      </c>
    </row>
    <row r="41" spans="2:13" ht="27.75" customHeight="1" x14ac:dyDescent="0.15">
      <c r="B41" s="1169" t="s">
        <v>32</v>
      </c>
      <c r="C41" s="1170"/>
      <c r="D41" s="103"/>
      <c r="E41" s="1175" t="s">
        <v>33</v>
      </c>
      <c r="F41" s="1175"/>
      <c r="G41" s="1175"/>
      <c r="H41" s="1176"/>
      <c r="I41" s="342">
        <v>11299</v>
      </c>
      <c r="J41" s="343">
        <v>11412</v>
      </c>
      <c r="K41" s="343">
        <v>14460</v>
      </c>
      <c r="L41" s="343">
        <v>13737</v>
      </c>
      <c r="M41" s="344">
        <v>13590</v>
      </c>
    </row>
    <row r="42" spans="2:13" ht="27.75" customHeight="1" x14ac:dyDescent="0.15">
      <c r="B42" s="1171"/>
      <c r="C42" s="1172"/>
      <c r="D42" s="104"/>
      <c r="E42" s="1177" t="s">
        <v>34</v>
      </c>
      <c r="F42" s="1177"/>
      <c r="G42" s="1177"/>
      <c r="H42" s="1178"/>
      <c r="I42" s="345" t="s">
        <v>519</v>
      </c>
      <c r="J42" s="346" t="s">
        <v>519</v>
      </c>
      <c r="K42" s="346">
        <v>18</v>
      </c>
      <c r="L42" s="346">
        <v>18</v>
      </c>
      <c r="M42" s="347">
        <v>17</v>
      </c>
    </row>
    <row r="43" spans="2:13" ht="27.75" customHeight="1" x14ac:dyDescent="0.15">
      <c r="B43" s="1171"/>
      <c r="C43" s="1172"/>
      <c r="D43" s="104"/>
      <c r="E43" s="1177" t="s">
        <v>35</v>
      </c>
      <c r="F43" s="1177"/>
      <c r="G43" s="1177"/>
      <c r="H43" s="1178"/>
      <c r="I43" s="345">
        <v>478</v>
      </c>
      <c r="J43" s="346">
        <v>450</v>
      </c>
      <c r="K43" s="346">
        <v>482</v>
      </c>
      <c r="L43" s="346">
        <v>580</v>
      </c>
      <c r="M43" s="347">
        <v>696</v>
      </c>
    </row>
    <row r="44" spans="2:13" ht="27.75" customHeight="1" x14ac:dyDescent="0.15">
      <c r="B44" s="1171"/>
      <c r="C44" s="1172"/>
      <c r="D44" s="104"/>
      <c r="E44" s="1177" t="s">
        <v>36</v>
      </c>
      <c r="F44" s="1177"/>
      <c r="G44" s="1177"/>
      <c r="H44" s="1178"/>
      <c r="I44" s="345">
        <v>4</v>
      </c>
      <c r="J44" s="346">
        <v>3</v>
      </c>
      <c r="K44" s="346">
        <v>2</v>
      </c>
      <c r="L44" s="346">
        <v>2</v>
      </c>
      <c r="M44" s="347">
        <v>1</v>
      </c>
    </row>
    <row r="45" spans="2:13" ht="27.75" customHeight="1" x14ac:dyDescent="0.15">
      <c r="B45" s="1171"/>
      <c r="C45" s="1172"/>
      <c r="D45" s="104"/>
      <c r="E45" s="1177" t="s">
        <v>37</v>
      </c>
      <c r="F45" s="1177"/>
      <c r="G45" s="1177"/>
      <c r="H45" s="1178"/>
      <c r="I45" s="345">
        <v>878</v>
      </c>
      <c r="J45" s="346">
        <v>789</v>
      </c>
      <c r="K45" s="346">
        <v>920</v>
      </c>
      <c r="L45" s="346">
        <v>827</v>
      </c>
      <c r="M45" s="347">
        <v>805</v>
      </c>
    </row>
    <row r="46" spans="2:13" ht="27.75" customHeight="1" x14ac:dyDescent="0.15">
      <c r="B46" s="1171"/>
      <c r="C46" s="1172"/>
      <c r="D46" s="105"/>
      <c r="E46" s="1177" t="s">
        <v>38</v>
      </c>
      <c r="F46" s="1177"/>
      <c r="G46" s="1177"/>
      <c r="H46" s="1178"/>
      <c r="I46" s="345" t="s">
        <v>519</v>
      </c>
      <c r="J46" s="346" t="s">
        <v>519</v>
      </c>
      <c r="K46" s="346" t="s">
        <v>519</v>
      </c>
      <c r="L46" s="346" t="s">
        <v>519</v>
      </c>
      <c r="M46" s="347" t="s">
        <v>519</v>
      </c>
    </row>
    <row r="47" spans="2:13" ht="27.75" customHeight="1" x14ac:dyDescent="0.15">
      <c r="B47" s="1171"/>
      <c r="C47" s="1172"/>
      <c r="D47" s="106"/>
      <c r="E47" s="1179" t="s">
        <v>39</v>
      </c>
      <c r="F47" s="1180"/>
      <c r="G47" s="1180"/>
      <c r="H47" s="1181"/>
      <c r="I47" s="345" t="s">
        <v>519</v>
      </c>
      <c r="J47" s="346" t="s">
        <v>519</v>
      </c>
      <c r="K47" s="346" t="s">
        <v>519</v>
      </c>
      <c r="L47" s="346" t="s">
        <v>519</v>
      </c>
      <c r="M47" s="347" t="s">
        <v>519</v>
      </c>
    </row>
    <row r="48" spans="2:13" ht="27.75" customHeight="1" x14ac:dyDescent="0.15">
      <c r="B48" s="1171"/>
      <c r="C48" s="1172"/>
      <c r="D48" s="104"/>
      <c r="E48" s="1177" t="s">
        <v>40</v>
      </c>
      <c r="F48" s="1177"/>
      <c r="G48" s="1177"/>
      <c r="H48" s="1178"/>
      <c r="I48" s="345" t="s">
        <v>519</v>
      </c>
      <c r="J48" s="346" t="s">
        <v>519</v>
      </c>
      <c r="K48" s="346" t="s">
        <v>519</v>
      </c>
      <c r="L48" s="346" t="s">
        <v>519</v>
      </c>
      <c r="M48" s="347" t="s">
        <v>519</v>
      </c>
    </row>
    <row r="49" spans="2:13" ht="27.75" customHeight="1" x14ac:dyDescent="0.15">
      <c r="B49" s="1173"/>
      <c r="C49" s="1174"/>
      <c r="D49" s="104"/>
      <c r="E49" s="1177" t="s">
        <v>41</v>
      </c>
      <c r="F49" s="1177"/>
      <c r="G49" s="1177"/>
      <c r="H49" s="1178"/>
      <c r="I49" s="345" t="s">
        <v>519</v>
      </c>
      <c r="J49" s="346" t="s">
        <v>519</v>
      </c>
      <c r="K49" s="346" t="s">
        <v>519</v>
      </c>
      <c r="L49" s="346" t="s">
        <v>519</v>
      </c>
      <c r="M49" s="347" t="s">
        <v>519</v>
      </c>
    </row>
    <row r="50" spans="2:13" ht="27.75" customHeight="1" x14ac:dyDescent="0.15">
      <c r="B50" s="1182" t="s">
        <v>42</v>
      </c>
      <c r="C50" s="1183"/>
      <c r="D50" s="107"/>
      <c r="E50" s="1177" t="s">
        <v>43</v>
      </c>
      <c r="F50" s="1177"/>
      <c r="G50" s="1177"/>
      <c r="H50" s="1178"/>
      <c r="I50" s="345">
        <v>6371</v>
      </c>
      <c r="J50" s="346">
        <v>6008</v>
      </c>
      <c r="K50" s="346">
        <v>5453</v>
      </c>
      <c r="L50" s="346">
        <v>4863</v>
      </c>
      <c r="M50" s="347">
        <v>4825</v>
      </c>
    </row>
    <row r="51" spans="2:13" ht="27.75" customHeight="1" x14ac:dyDescent="0.15">
      <c r="B51" s="1171"/>
      <c r="C51" s="1172"/>
      <c r="D51" s="104"/>
      <c r="E51" s="1177" t="s">
        <v>44</v>
      </c>
      <c r="F51" s="1177"/>
      <c r="G51" s="1177"/>
      <c r="H51" s="1178"/>
      <c r="I51" s="345">
        <v>189</v>
      </c>
      <c r="J51" s="346">
        <v>144</v>
      </c>
      <c r="K51" s="346">
        <v>97</v>
      </c>
      <c r="L51" s="346">
        <v>77</v>
      </c>
      <c r="M51" s="347">
        <v>62</v>
      </c>
    </row>
    <row r="52" spans="2:13" ht="27.75" customHeight="1" x14ac:dyDescent="0.15">
      <c r="B52" s="1173"/>
      <c r="C52" s="1174"/>
      <c r="D52" s="104"/>
      <c r="E52" s="1177" t="s">
        <v>45</v>
      </c>
      <c r="F52" s="1177"/>
      <c r="G52" s="1177"/>
      <c r="H52" s="1178"/>
      <c r="I52" s="345">
        <v>9146</v>
      </c>
      <c r="J52" s="346">
        <v>9950</v>
      </c>
      <c r="K52" s="346">
        <v>11202</v>
      </c>
      <c r="L52" s="346">
        <v>11128</v>
      </c>
      <c r="M52" s="347">
        <v>10989</v>
      </c>
    </row>
    <row r="53" spans="2:13" ht="27.75" customHeight="1" thickBot="1" x14ac:dyDescent="0.2">
      <c r="B53" s="1184" t="s">
        <v>46</v>
      </c>
      <c r="C53" s="1185"/>
      <c r="D53" s="108"/>
      <c r="E53" s="1186" t="s">
        <v>47</v>
      </c>
      <c r="F53" s="1186"/>
      <c r="G53" s="1186"/>
      <c r="H53" s="1187"/>
      <c r="I53" s="348">
        <v>-3048</v>
      </c>
      <c r="J53" s="349">
        <v>-3448</v>
      </c>
      <c r="K53" s="349">
        <v>-869</v>
      </c>
      <c r="L53" s="349">
        <v>-905</v>
      </c>
      <c r="M53" s="350">
        <v>-766</v>
      </c>
    </row>
    <row r="54" spans="2:13" ht="27.75" customHeight="1" x14ac:dyDescent="0.15">
      <c r="B54" s="109" t="s">
        <v>48</v>
      </c>
      <c r="C54" s="110"/>
      <c r="D54" s="110"/>
      <c r="E54" s="111"/>
      <c r="F54" s="111"/>
      <c r="G54" s="111"/>
      <c r="H54" s="111"/>
      <c r="I54" s="112"/>
      <c r="J54" s="112"/>
      <c r="K54" s="112"/>
      <c r="L54" s="112"/>
      <c r="M54" s="112"/>
    </row>
    <row r="55" spans="2:13" x14ac:dyDescent="0.15"/>
  </sheetData>
  <sheetProtection algorithmName="SHA-512" hashValue="PYnrQf6HHA4RxLCi6bqEF2cug8Oe8o9rjorEVNAsxb80CN2MR//Cr1pFwNYhQZ303e3N67pKZXepf8MAFZvQug==" saltValue="/gdwImrPrAz749kAqEYmh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49</v>
      </c>
    </row>
    <row r="54" spans="2:8" ht="29.25" customHeight="1" thickBot="1" x14ac:dyDescent="0.25">
      <c r="B54" s="114" t="s">
        <v>1</v>
      </c>
      <c r="C54" s="115"/>
      <c r="D54" s="115"/>
      <c r="E54" s="116" t="s">
        <v>2</v>
      </c>
      <c r="F54" s="117" t="s">
        <v>563</v>
      </c>
      <c r="G54" s="117" t="s">
        <v>564</v>
      </c>
      <c r="H54" s="118" t="s">
        <v>565</v>
      </c>
    </row>
    <row r="55" spans="2:8" ht="52.5" customHeight="1" x14ac:dyDescent="0.15">
      <c r="B55" s="119"/>
      <c r="C55" s="1196" t="s">
        <v>50</v>
      </c>
      <c r="D55" s="1196"/>
      <c r="E55" s="1197"/>
      <c r="F55" s="120">
        <v>1988</v>
      </c>
      <c r="G55" s="120">
        <v>1990</v>
      </c>
      <c r="H55" s="121">
        <v>1933</v>
      </c>
    </row>
    <row r="56" spans="2:8" ht="52.5" customHeight="1" x14ac:dyDescent="0.15">
      <c r="B56" s="122"/>
      <c r="C56" s="1198" t="s">
        <v>51</v>
      </c>
      <c r="D56" s="1198"/>
      <c r="E56" s="1199"/>
      <c r="F56" s="123">
        <v>1604</v>
      </c>
      <c r="G56" s="123">
        <v>992</v>
      </c>
      <c r="H56" s="124">
        <v>992</v>
      </c>
    </row>
    <row r="57" spans="2:8" ht="53.25" customHeight="1" x14ac:dyDescent="0.15">
      <c r="B57" s="122"/>
      <c r="C57" s="1200" t="s">
        <v>52</v>
      </c>
      <c r="D57" s="1200"/>
      <c r="E57" s="1201"/>
      <c r="F57" s="125">
        <v>2519</v>
      </c>
      <c r="G57" s="125">
        <v>2567</v>
      </c>
      <c r="H57" s="126">
        <v>2532</v>
      </c>
    </row>
    <row r="58" spans="2:8" ht="45.75" customHeight="1" x14ac:dyDescent="0.15">
      <c r="B58" s="127"/>
      <c r="C58" s="1188" t="s">
        <v>602</v>
      </c>
      <c r="D58" s="1189"/>
      <c r="E58" s="1190"/>
      <c r="F58" s="128">
        <v>927</v>
      </c>
      <c r="G58" s="128">
        <v>931</v>
      </c>
      <c r="H58" s="129">
        <v>890</v>
      </c>
    </row>
    <row r="59" spans="2:8" ht="45.75" customHeight="1" x14ac:dyDescent="0.15">
      <c r="B59" s="127"/>
      <c r="C59" s="1188" t="s">
        <v>603</v>
      </c>
      <c r="D59" s="1189"/>
      <c r="E59" s="1190"/>
      <c r="F59" s="128">
        <v>647</v>
      </c>
      <c r="G59" s="128">
        <v>651</v>
      </c>
      <c r="H59" s="129">
        <v>657</v>
      </c>
    </row>
    <row r="60" spans="2:8" ht="45.75" customHeight="1" x14ac:dyDescent="0.15">
      <c r="B60" s="127"/>
      <c r="C60" s="1188" t="s">
        <v>605</v>
      </c>
      <c r="D60" s="1189"/>
      <c r="E60" s="1190"/>
      <c r="F60" s="128">
        <v>255</v>
      </c>
      <c r="G60" s="128">
        <v>255</v>
      </c>
      <c r="H60" s="129">
        <v>249</v>
      </c>
    </row>
    <row r="61" spans="2:8" ht="45.75" customHeight="1" x14ac:dyDescent="0.15">
      <c r="B61" s="127"/>
      <c r="C61" s="1188" t="s">
        <v>604</v>
      </c>
      <c r="D61" s="1189"/>
      <c r="E61" s="1190"/>
      <c r="F61" s="128">
        <v>357</v>
      </c>
      <c r="G61" s="128">
        <v>302</v>
      </c>
      <c r="H61" s="129">
        <v>245</v>
      </c>
    </row>
    <row r="62" spans="2:8" ht="45.75" customHeight="1" thickBot="1" x14ac:dyDescent="0.2">
      <c r="B62" s="130"/>
      <c r="C62" s="1191" t="s">
        <v>606</v>
      </c>
      <c r="D62" s="1192"/>
      <c r="E62" s="1193"/>
      <c r="F62" s="131">
        <v>115</v>
      </c>
      <c r="G62" s="131">
        <v>96</v>
      </c>
      <c r="H62" s="132">
        <v>111</v>
      </c>
    </row>
    <row r="63" spans="2:8" ht="52.5" customHeight="1" thickBot="1" x14ac:dyDescent="0.2">
      <c r="B63" s="133"/>
      <c r="C63" s="1194" t="s">
        <v>53</v>
      </c>
      <c r="D63" s="1194"/>
      <c r="E63" s="1195"/>
      <c r="F63" s="134">
        <v>6111</v>
      </c>
      <c r="G63" s="134">
        <v>5549</v>
      </c>
      <c r="H63" s="135">
        <v>5458</v>
      </c>
    </row>
    <row r="64" spans="2:8" x14ac:dyDescent="0.15"/>
  </sheetData>
  <sheetProtection algorithmName="SHA-512" hashValue="OctjkMFuHA/WzvCYc8xsDYCPpYqox6oPY61tZkwrbWdIxi5J+2GE7bbJsN+1wf9GLTSsLq1uFoJ7B9Lyf4Axuw==" saltValue="eRbkZiaoIyf8TK/m9DZO2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54</v>
      </c>
      <c r="E2" s="147"/>
      <c r="F2" s="148" t="s">
        <v>558</v>
      </c>
      <c r="G2" s="149"/>
      <c r="H2" s="150"/>
    </row>
    <row r="3" spans="1:8" x14ac:dyDescent="0.15">
      <c r="A3" s="146" t="s">
        <v>551</v>
      </c>
      <c r="B3" s="151"/>
      <c r="C3" s="152"/>
      <c r="D3" s="153">
        <v>411613</v>
      </c>
      <c r="E3" s="154"/>
      <c r="F3" s="155">
        <v>167497</v>
      </c>
      <c r="G3" s="156"/>
      <c r="H3" s="157"/>
    </row>
    <row r="4" spans="1:8" x14ac:dyDescent="0.15">
      <c r="A4" s="158"/>
      <c r="B4" s="159"/>
      <c r="C4" s="160"/>
      <c r="D4" s="161">
        <v>326030</v>
      </c>
      <c r="E4" s="162"/>
      <c r="F4" s="163">
        <v>82571</v>
      </c>
      <c r="G4" s="164"/>
      <c r="H4" s="165"/>
    </row>
    <row r="5" spans="1:8" x14ac:dyDescent="0.15">
      <c r="A5" s="146" t="s">
        <v>553</v>
      </c>
      <c r="B5" s="151"/>
      <c r="C5" s="152"/>
      <c r="D5" s="153">
        <v>250563</v>
      </c>
      <c r="E5" s="154"/>
      <c r="F5" s="155">
        <v>190274</v>
      </c>
      <c r="G5" s="156"/>
      <c r="H5" s="157"/>
    </row>
    <row r="6" spans="1:8" x14ac:dyDescent="0.15">
      <c r="A6" s="158"/>
      <c r="B6" s="159"/>
      <c r="C6" s="160"/>
      <c r="D6" s="161">
        <v>153474</v>
      </c>
      <c r="E6" s="162"/>
      <c r="F6" s="163">
        <v>88584</v>
      </c>
      <c r="G6" s="164"/>
      <c r="H6" s="165"/>
    </row>
    <row r="7" spans="1:8" x14ac:dyDescent="0.15">
      <c r="A7" s="146" t="s">
        <v>554</v>
      </c>
      <c r="B7" s="151"/>
      <c r="C7" s="152"/>
      <c r="D7" s="153">
        <v>778808</v>
      </c>
      <c r="E7" s="154"/>
      <c r="F7" s="155">
        <v>200194</v>
      </c>
      <c r="G7" s="156"/>
      <c r="H7" s="157"/>
    </row>
    <row r="8" spans="1:8" x14ac:dyDescent="0.15">
      <c r="A8" s="158"/>
      <c r="B8" s="159"/>
      <c r="C8" s="160"/>
      <c r="D8" s="161">
        <v>704364</v>
      </c>
      <c r="E8" s="162"/>
      <c r="F8" s="163">
        <v>106422</v>
      </c>
      <c r="G8" s="164"/>
      <c r="H8" s="165"/>
    </row>
    <row r="9" spans="1:8" x14ac:dyDescent="0.15">
      <c r="A9" s="146" t="s">
        <v>555</v>
      </c>
      <c r="B9" s="151"/>
      <c r="C9" s="152"/>
      <c r="D9" s="153">
        <v>249727</v>
      </c>
      <c r="E9" s="154"/>
      <c r="F9" s="155">
        <v>196914</v>
      </c>
      <c r="G9" s="156"/>
      <c r="H9" s="157"/>
    </row>
    <row r="10" spans="1:8" x14ac:dyDescent="0.15">
      <c r="A10" s="158"/>
      <c r="B10" s="159"/>
      <c r="C10" s="160"/>
      <c r="D10" s="161">
        <v>132717</v>
      </c>
      <c r="E10" s="162"/>
      <c r="F10" s="163">
        <v>98966</v>
      </c>
      <c r="G10" s="164"/>
      <c r="H10" s="165"/>
    </row>
    <row r="11" spans="1:8" x14ac:dyDescent="0.15">
      <c r="A11" s="146" t="s">
        <v>556</v>
      </c>
      <c r="B11" s="151"/>
      <c r="C11" s="152"/>
      <c r="D11" s="153">
        <v>199274</v>
      </c>
      <c r="E11" s="154"/>
      <c r="F11" s="155">
        <v>204757</v>
      </c>
      <c r="G11" s="156"/>
      <c r="H11" s="157"/>
    </row>
    <row r="12" spans="1:8" x14ac:dyDescent="0.15">
      <c r="A12" s="158"/>
      <c r="B12" s="159"/>
      <c r="C12" s="166"/>
      <c r="D12" s="161">
        <v>162909</v>
      </c>
      <c r="E12" s="162"/>
      <c r="F12" s="163">
        <v>106071</v>
      </c>
      <c r="G12" s="164"/>
      <c r="H12" s="165"/>
    </row>
    <row r="13" spans="1:8" x14ac:dyDescent="0.15">
      <c r="A13" s="146"/>
      <c r="B13" s="151"/>
      <c r="C13" s="152"/>
      <c r="D13" s="153">
        <v>377997</v>
      </c>
      <c r="E13" s="154"/>
      <c r="F13" s="155">
        <v>191927</v>
      </c>
      <c r="G13" s="167"/>
      <c r="H13" s="157"/>
    </row>
    <row r="14" spans="1:8" x14ac:dyDescent="0.15">
      <c r="A14" s="158"/>
      <c r="B14" s="159"/>
      <c r="C14" s="160"/>
      <c r="D14" s="161">
        <v>295899</v>
      </c>
      <c r="E14" s="162"/>
      <c r="F14" s="163">
        <v>96523</v>
      </c>
      <c r="G14" s="164"/>
      <c r="H14" s="165"/>
    </row>
    <row r="17" spans="1:11" x14ac:dyDescent="0.15">
      <c r="A17" s="142" t="s">
        <v>55</v>
      </c>
    </row>
    <row r="18" spans="1:11" x14ac:dyDescent="0.15">
      <c r="A18" s="168"/>
      <c r="B18" s="168" t="str">
        <f>実質収支比率等に係る経年分析!F$46</f>
        <v>H30</v>
      </c>
      <c r="C18" s="168" t="str">
        <f>実質収支比率等に係る経年分析!G$46</f>
        <v>R01</v>
      </c>
      <c r="D18" s="168" t="str">
        <f>実質収支比率等に係る経年分析!H$46</f>
        <v>R02</v>
      </c>
      <c r="E18" s="168" t="str">
        <f>実質収支比率等に係る経年分析!I$46</f>
        <v>R03</v>
      </c>
      <c r="F18" s="168" t="str">
        <f>実質収支比率等に係る経年分析!J$46</f>
        <v>R04</v>
      </c>
    </row>
    <row r="19" spans="1:11" x14ac:dyDescent="0.15">
      <c r="A19" s="168" t="s">
        <v>56</v>
      </c>
      <c r="B19" s="168">
        <f>ROUND(VALUE(SUBSTITUTE(実質収支比率等に係る経年分析!F$48,"▲","-")),2)</f>
        <v>8.3800000000000008</v>
      </c>
      <c r="C19" s="168">
        <f>ROUND(VALUE(SUBSTITUTE(実質収支比率等に係る経年分析!G$48,"▲","-")),2)</f>
        <v>9.75</v>
      </c>
      <c r="D19" s="168">
        <f>ROUND(VALUE(SUBSTITUTE(実質収支比率等に係る経年分析!H$48,"▲","-")),2)</f>
        <v>12.26</v>
      </c>
      <c r="E19" s="168">
        <f>ROUND(VALUE(SUBSTITUTE(実質収支比率等に係る経年分析!I$48,"▲","-")),2)</f>
        <v>12.32</v>
      </c>
      <c r="F19" s="168">
        <f>ROUND(VALUE(SUBSTITUTE(実質収支比率等に係る経年分析!J$48,"▲","-")),2)</f>
        <v>4.0199999999999996</v>
      </c>
    </row>
    <row r="20" spans="1:11" x14ac:dyDescent="0.15">
      <c r="A20" s="168" t="s">
        <v>57</v>
      </c>
      <c r="B20" s="168">
        <f>ROUND(VALUE(SUBSTITUTE(実質収支比率等に係る経年分析!F$47,"▲","-")),2)</f>
        <v>74.83</v>
      </c>
      <c r="C20" s="168">
        <f>ROUND(VALUE(SUBSTITUTE(実質収支比率等に係る経年分析!G$47,"▲","-")),2)</f>
        <v>65.63</v>
      </c>
      <c r="D20" s="168">
        <f>ROUND(VALUE(SUBSTITUTE(実質収支比率等に係る経年分析!H$47,"▲","-")),2)</f>
        <v>55.13</v>
      </c>
      <c r="E20" s="168">
        <f>ROUND(VALUE(SUBSTITUTE(実質収支比率等に係る経年分析!I$47,"▲","-")),2)</f>
        <v>51.8</v>
      </c>
      <c r="F20" s="168">
        <f>ROUND(VALUE(SUBSTITUTE(実質収支比率等に係る経年分析!J$47,"▲","-")),2)</f>
        <v>51.2</v>
      </c>
    </row>
    <row r="21" spans="1:11" x14ac:dyDescent="0.15">
      <c r="A21" s="168" t="s">
        <v>58</v>
      </c>
      <c r="B21" s="168">
        <f>IF(ISNUMBER(VALUE(SUBSTITUTE(実質収支比率等に係る経年分析!F$49,"▲","-"))),ROUND(VALUE(SUBSTITUTE(実質収支比率等に係る経年分析!F$49,"▲","-")),2),NA())</f>
        <v>-8.82</v>
      </c>
      <c r="C21" s="168">
        <f>IF(ISNUMBER(VALUE(SUBSTITUTE(実質収支比率等に係る経年分析!G$49,"▲","-"))),ROUND(VALUE(SUBSTITUTE(実質収支比率等に係る経年分析!G$49,"▲","-")),2),NA())</f>
        <v>-7.56</v>
      </c>
      <c r="D21" s="168">
        <f>IF(ISNUMBER(VALUE(SUBSTITUTE(実質収支比率等に係る経年分析!H$49,"▲","-"))),ROUND(VALUE(SUBSTITUTE(実質収支比率等に係る経年分析!H$49,"▲","-")),2),NA())</f>
        <v>-6.96</v>
      </c>
      <c r="E21" s="168">
        <f>IF(ISNUMBER(VALUE(SUBSTITUTE(実質収支比率等に係る経年分析!I$49,"▲","-"))),ROUND(VALUE(SUBSTITUTE(実質収支比率等に係る経年分析!I$49,"▲","-")),2),NA())</f>
        <v>16.190000000000001</v>
      </c>
      <c r="F21" s="168">
        <f>IF(ISNUMBER(VALUE(SUBSTITUTE(実質収支比率等に係る経年分析!J$49,"▲","-"))),ROUND(VALUE(SUBSTITUTE(実質収支比率等に係る経年分析!J$49,"▲","-")),2),NA())</f>
        <v>-8.4600000000000009</v>
      </c>
    </row>
    <row r="24" spans="1:11" x14ac:dyDescent="0.15">
      <c r="A24" s="142" t="s">
        <v>59</v>
      </c>
    </row>
    <row r="25" spans="1:11" x14ac:dyDescent="0.15">
      <c r="A25" s="169"/>
      <c r="B25" s="169" t="str">
        <f>連結実質赤字比率に係る赤字・黒字の構成分析!F$33</f>
        <v>H30</v>
      </c>
      <c r="C25" s="169"/>
      <c r="D25" s="169" t="str">
        <f>連結実質赤字比率に係る赤字・黒字の構成分析!G$33</f>
        <v>R01</v>
      </c>
      <c r="E25" s="169"/>
      <c r="F25" s="169" t="str">
        <f>連結実質赤字比率に係る赤字・黒字の構成分析!H$33</f>
        <v>R02</v>
      </c>
      <c r="G25" s="169"/>
      <c r="H25" s="169" t="str">
        <f>連結実質赤字比率に係る赤字・黒字の構成分析!I$33</f>
        <v>R03</v>
      </c>
      <c r="I25" s="169"/>
      <c r="J25" s="169" t="str">
        <f>連結実質赤字比率に係る赤字・黒字の構成分析!J$33</f>
        <v>R04</v>
      </c>
      <c r="K25" s="169"/>
    </row>
    <row r="26" spans="1:11" x14ac:dyDescent="0.15">
      <c r="A26" s="169"/>
      <c r="B26" s="169" t="s">
        <v>60</v>
      </c>
      <c r="C26" s="169" t="s">
        <v>61</v>
      </c>
      <c r="D26" s="169" t="s">
        <v>60</v>
      </c>
      <c r="E26" s="169" t="s">
        <v>61</v>
      </c>
      <c r="F26" s="169" t="s">
        <v>60</v>
      </c>
      <c r="G26" s="169" t="s">
        <v>61</v>
      </c>
      <c r="H26" s="169" t="s">
        <v>60</v>
      </c>
      <c r="I26" s="169" t="s">
        <v>61</v>
      </c>
      <c r="J26" s="169" t="s">
        <v>60</v>
      </c>
      <c r="K26" s="169" t="s">
        <v>61</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#VALUE!</v>
      </c>
      <c r="C27" s="169" t="e">
        <f>IF(ROUND(VALUE(SUBSTITUTE(連結実質赤字比率に係る赤字・黒字の構成分析!F$43,"▲", "-")), 2) &gt;= 0, ABS(ROUND(VALUE(SUBSTITUTE(連結実質赤字比率に係る赤字・黒字の構成分析!F$43,"▲", "-")), 2)), NA())</f>
        <v>#VALUE!</v>
      </c>
      <c r="D27" s="169" t="e">
        <f>IF(ROUND(VALUE(SUBSTITUTE(連結実質赤字比率に係る赤字・黒字の構成分析!G$43,"▲", "-")), 2) &lt; 0, ABS(ROUND(VALUE(SUBSTITUTE(連結実質赤字比率に係る赤字・黒字の構成分析!G$43,"▲", "-")), 2)), NA())</f>
        <v>#VALUE!</v>
      </c>
      <c r="E27" s="169" t="e">
        <f>IF(ROUND(VALUE(SUBSTITUTE(連結実質赤字比率に係る赤字・黒字の構成分析!G$43,"▲", "-")), 2) &gt;= 0, ABS(ROUND(VALUE(SUBSTITUTE(連結実質赤字比率に係る赤字・黒字の構成分析!G$43,"▲", "-")), 2)), NA())</f>
        <v>#VALUE!</v>
      </c>
      <c r="F27" s="169" t="e">
        <f>IF(ROUND(VALUE(SUBSTITUTE(連結実質赤字比率に係る赤字・黒字の構成分析!H$43,"▲", "-")), 2) &lt; 0, ABS(ROUND(VALUE(SUBSTITUTE(連結実質赤字比率に係る赤字・黒字の構成分析!H$43,"▲", "-")), 2)), NA())</f>
        <v>#VALUE!</v>
      </c>
      <c r="G27" s="169" t="e">
        <f>IF(ROUND(VALUE(SUBSTITUTE(連結実質赤字比率に係る赤字・黒字の構成分析!H$43,"▲", "-")), 2) &gt;= 0, ABS(ROUND(VALUE(SUBSTITUTE(連結実質赤字比率に係る赤字・黒字の構成分析!H$43,"▲", "-")), 2)), NA())</f>
        <v>#VALUE!</v>
      </c>
      <c r="H27" s="169" t="e">
        <f>IF(ROUND(VALUE(SUBSTITUTE(連結実質赤字比率に係る赤字・黒字の構成分析!I$43,"▲", "-")), 2) &lt; 0, ABS(ROUND(VALUE(SUBSTITUTE(連結実質赤字比率に係る赤字・黒字の構成分析!I$43,"▲", "-")), 2)), NA())</f>
        <v>#VALUE!</v>
      </c>
      <c r="I27" s="169" t="e">
        <f>IF(ROUND(VALUE(SUBSTITUTE(連結実質赤字比率に係る赤字・黒字の構成分析!I$43,"▲", "-")), 2) &gt;= 0, ABS(ROUND(VALUE(SUBSTITUTE(連結実質赤字比率に係る赤字・黒字の構成分析!I$43,"▲", "-")), 2)), NA())</f>
        <v>#VALUE!</v>
      </c>
      <c r="J27" s="169" t="e">
        <f>IF(ROUND(VALUE(SUBSTITUTE(連結実質赤字比率に係る赤字・黒字の構成分析!J$43,"▲", "-")), 2) &lt; 0, ABS(ROUND(VALUE(SUBSTITUTE(連結実質赤字比率に係る赤字・黒字の構成分析!J$43,"▲", "-")), 2)), NA())</f>
        <v>#VALUE!</v>
      </c>
      <c r="K27" s="169" t="e">
        <f>IF(ROUND(VALUE(SUBSTITUTE(連結実質赤字比率に係る赤字・黒字の構成分析!J$43,"▲", "-")), 2) &gt;= 0, ABS(ROUND(VALUE(SUBSTITUTE(連結実質赤字比率に係る赤字・黒字の構成分析!J$43,"▲", "-")), 2)), NA())</f>
        <v>#VALUE!</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e">
        <f>IF(連結実質赤字比率に係る赤字・黒字の構成分析!C$41="",NA(),連結実質赤字比率に係る赤字・黒字の構成分析!C$41)</f>
        <v>#N/A</v>
      </c>
      <c r="B29" s="169" t="e">
        <f>IF(ROUND(VALUE(SUBSTITUTE(連結実質赤字比率に係る赤字・黒字の構成分析!F$41,"▲", "-")), 2) &lt; 0, ABS(ROUND(VALUE(SUBSTITUTE(連結実質赤字比率に係る赤字・黒字の構成分析!F$41,"▲", "-")), 2)), NA())</f>
        <v>#VALUE!</v>
      </c>
      <c r="C29" s="169" t="e">
        <f>IF(ROUND(VALUE(SUBSTITUTE(連結実質赤字比率に係る赤字・黒字の構成分析!F$41,"▲", "-")), 2) &gt;= 0, ABS(ROUND(VALUE(SUBSTITUTE(連結実質赤字比率に係る赤字・黒字の構成分析!F$41,"▲", "-")), 2)), NA())</f>
        <v>#VALUE!</v>
      </c>
      <c r="D29" s="169" t="e">
        <f>IF(ROUND(VALUE(SUBSTITUTE(連結実質赤字比率に係る赤字・黒字の構成分析!G$41,"▲", "-")), 2) &lt; 0, ABS(ROUND(VALUE(SUBSTITUTE(連結実質赤字比率に係る赤字・黒字の構成分析!G$41,"▲", "-")), 2)), NA())</f>
        <v>#VALUE!</v>
      </c>
      <c r="E29" s="169" t="e">
        <f>IF(ROUND(VALUE(SUBSTITUTE(連結実質赤字比率に係る赤字・黒字の構成分析!G$41,"▲", "-")), 2) &gt;= 0, ABS(ROUND(VALUE(SUBSTITUTE(連結実質赤字比率に係る赤字・黒字の構成分析!G$41,"▲", "-")), 2)), NA())</f>
        <v>#VALUE!</v>
      </c>
      <c r="F29" s="169" t="e">
        <f>IF(ROUND(VALUE(SUBSTITUTE(連結実質赤字比率に係る赤字・黒字の構成分析!H$41,"▲", "-")), 2) &lt; 0, ABS(ROUND(VALUE(SUBSTITUTE(連結実質赤字比率に係る赤字・黒字の構成分析!H$41,"▲", "-")), 2)), NA())</f>
        <v>#VALUE!</v>
      </c>
      <c r="G29" s="169" t="e">
        <f>IF(ROUND(VALUE(SUBSTITUTE(連結実質赤字比率に係る赤字・黒字の構成分析!H$41,"▲", "-")), 2) &gt;= 0, ABS(ROUND(VALUE(SUBSTITUTE(連結実質赤字比率に係る赤字・黒字の構成分析!H$41,"▲", "-")), 2)), NA())</f>
        <v>#VALUE!</v>
      </c>
      <c r="H29" s="169" t="e">
        <f>IF(ROUND(VALUE(SUBSTITUTE(連結実質赤字比率に係る赤字・黒字の構成分析!I$41,"▲", "-")), 2) &lt; 0, ABS(ROUND(VALUE(SUBSTITUTE(連結実質赤字比率に係る赤字・黒字の構成分析!I$41,"▲", "-")), 2)), NA())</f>
        <v>#VALUE!</v>
      </c>
      <c r="I29" s="169" t="e">
        <f>IF(ROUND(VALUE(SUBSTITUTE(連結実質赤字比率に係る赤字・黒字の構成分析!I$41,"▲", "-")), 2) &gt;= 0, ABS(ROUND(VALUE(SUBSTITUTE(連結実質赤字比率に係る赤字・黒字の構成分析!I$41,"▲", "-")), 2)), NA())</f>
        <v>#VALUE!</v>
      </c>
      <c r="J29" s="169" t="e">
        <f>IF(ROUND(VALUE(SUBSTITUTE(連結実質赤字比率に係る赤字・黒字の構成分析!J$41,"▲", "-")), 2) &lt; 0, ABS(ROUND(VALUE(SUBSTITUTE(連結実質赤字比率に係る赤字・黒字の構成分析!J$41,"▲", "-")), 2)), NA())</f>
        <v>#VALUE!</v>
      </c>
      <c r="K29" s="169" t="e">
        <f>IF(ROUND(VALUE(SUBSTITUTE(連結実質赤字比率に係る赤字・黒字の構成分析!J$41,"▲", "-")), 2) &gt;= 0, ABS(ROUND(VALUE(SUBSTITUTE(連結実質赤字比率に係る赤字・黒字の構成分析!J$41,"▲", "-")), 2)), NA())</f>
        <v>#VALUE!</v>
      </c>
    </row>
    <row r="30" spans="1:11" x14ac:dyDescent="0.15">
      <c r="A30" s="169" t="str">
        <f>IF(連結実質赤字比率に係る赤字・黒字の構成分析!C$40="",NA(),連結実質赤字比率に係る赤字・黒字の構成分析!C$40)</f>
        <v>国民健康保険特別会計</v>
      </c>
      <c r="B30" s="169" t="e">
        <f>IF(ROUND(VALUE(SUBSTITUTE(連結実質赤字比率に係る赤字・黒字の構成分析!F$40,"▲", "-")), 2) &lt; 0, ABS(ROUND(VALUE(SUBSTITUTE(連結実質赤字比率に係る赤字・黒字の構成分析!F$40,"▲", "-")), 2)), NA())</f>
        <v>#N/A</v>
      </c>
      <c r="C30" s="169">
        <f>IF(ROUND(VALUE(SUBSTITUTE(連結実質赤字比率に係る赤字・黒字の構成分析!F$40,"▲", "-")), 2) &gt;= 0, ABS(ROUND(VALUE(SUBSTITUTE(連結実質赤字比率に係る赤字・黒字の構成分析!F$40,"▲", "-")), 2)), NA())</f>
        <v>0</v>
      </c>
      <c r="D30" s="169" t="e">
        <f>IF(ROUND(VALUE(SUBSTITUTE(連結実質赤字比率に係る赤字・黒字の構成分析!G$40,"▲", "-")), 2) &lt; 0, ABS(ROUND(VALUE(SUBSTITUTE(連結実質赤字比率に係る赤字・黒字の構成分析!G$40,"▲", "-")), 2)), NA())</f>
        <v>#N/A</v>
      </c>
      <c r="E30" s="169">
        <f>IF(ROUND(VALUE(SUBSTITUTE(連結実質赤字比率に係る赤字・黒字の構成分析!G$40,"▲", "-")), 2) &gt;= 0, ABS(ROUND(VALUE(SUBSTITUTE(連結実質赤字比率に係る赤字・黒字の構成分析!G$40,"▲", "-")), 2)), NA())</f>
        <v>0</v>
      </c>
      <c r="F30" s="169" t="e">
        <f>IF(ROUND(VALUE(SUBSTITUTE(連結実質赤字比率に係る赤字・黒字の構成分析!H$40,"▲", "-")), 2) &lt; 0, ABS(ROUND(VALUE(SUBSTITUTE(連結実質赤字比率に係る赤字・黒字の構成分析!H$40,"▲", "-")), 2)), NA())</f>
        <v>#N/A</v>
      </c>
      <c r="G30" s="169">
        <f>IF(ROUND(VALUE(SUBSTITUTE(連結実質赤字比率に係る赤字・黒字の構成分析!H$40,"▲", "-")), 2) &gt;= 0, ABS(ROUND(VALUE(SUBSTITUTE(連結実質赤字比率に係る赤字・黒字の構成分析!H$40,"▲", "-")), 2)), NA())</f>
        <v>0</v>
      </c>
      <c r="H30" s="169" t="e">
        <f>IF(ROUND(VALUE(SUBSTITUTE(連結実質赤字比率に係る赤字・黒字の構成分析!I$40,"▲", "-")), 2) &lt; 0, ABS(ROUND(VALUE(SUBSTITUTE(連結実質赤字比率に係る赤字・黒字の構成分析!I$40,"▲", "-")), 2)), NA())</f>
        <v>#N/A</v>
      </c>
      <c r="I30" s="169">
        <f>IF(ROUND(VALUE(SUBSTITUTE(連結実質赤字比率に係る赤字・黒字の構成分析!I$40,"▲", "-")), 2) &gt;= 0, ABS(ROUND(VALUE(SUBSTITUTE(連結実質赤字比率に係る赤字・黒字の構成分析!I$40,"▲", "-")), 2)), NA())</f>
        <v>0</v>
      </c>
      <c r="J30" s="169" t="e">
        <f>IF(ROUND(VALUE(SUBSTITUTE(連結実質赤字比率に係る赤字・黒字の構成分析!J$40,"▲", "-")), 2) &lt; 0, ABS(ROUND(VALUE(SUBSTITUTE(連結実質赤字比率に係る赤字・黒字の構成分析!J$40,"▲", "-")), 2)), NA())</f>
        <v>#N/A</v>
      </c>
      <c r="K30" s="169">
        <f>IF(ROUND(VALUE(SUBSTITUTE(連結実質赤字比率に係る赤字・黒字の構成分析!J$40,"▲", "-")), 2) &gt;= 0, ABS(ROUND(VALUE(SUBSTITUTE(連結実質赤字比率に係る赤字・黒字の構成分析!J$40,"▲", "-")), 2)), NA())</f>
        <v>0</v>
      </c>
    </row>
    <row r="31" spans="1:11" x14ac:dyDescent="0.15">
      <c r="A31" s="169" t="str">
        <f>IF(連結実質赤字比率に係る赤字・黒字の構成分析!C$39="",NA(),連結実質赤字比率に係る赤字・黒字の構成分析!C$39)</f>
        <v>住宅新築資金等貸付事業特別会計</v>
      </c>
      <c r="B31" s="169" t="e">
        <f>IF(ROUND(VALUE(SUBSTITUTE(連結実質赤字比率に係る赤字・黒字の構成分析!F$39,"▲", "-")), 2) &lt; 0, ABS(ROUND(VALUE(SUBSTITUTE(連結実質赤字比率に係る赤字・黒字の構成分析!F$39,"▲", "-")), 2)), NA())</f>
        <v>#N/A</v>
      </c>
      <c r="C31" s="169">
        <f>IF(ROUND(VALUE(SUBSTITUTE(連結実質赤字比率に係る赤字・黒字の構成分析!F$39,"▲", "-")), 2) &gt;= 0, ABS(ROUND(VALUE(SUBSTITUTE(連結実質赤字比率に係る赤字・黒字の構成分析!F$39,"▲", "-")), 2)), NA())</f>
        <v>0</v>
      </c>
      <c r="D31" s="169" t="e">
        <f>IF(ROUND(VALUE(SUBSTITUTE(連結実質赤字比率に係る赤字・黒字の構成分析!G$39,"▲", "-")), 2) &lt; 0, ABS(ROUND(VALUE(SUBSTITUTE(連結実質赤字比率に係る赤字・黒字の構成分析!G$39,"▲", "-")), 2)), NA())</f>
        <v>#N/A</v>
      </c>
      <c r="E31" s="169">
        <f>IF(ROUND(VALUE(SUBSTITUTE(連結実質赤字比率に係る赤字・黒字の構成分析!G$39,"▲", "-")), 2) &gt;= 0, ABS(ROUND(VALUE(SUBSTITUTE(連結実質赤字比率に係る赤字・黒字の構成分析!G$39,"▲", "-")), 2)), NA())</f>
        <v>0</v>
      </c>
      <c r="F31" s="169" t="e">
        <f>IF(ROUND(VALUE(SUBSTITUTE(連結実質赤字比率に係る赤字・黒字の構成分析!H$39,"▲", "-")), 2) &lt; 0, ABS(ROUND(VALUE(SUBSTITUTE(連結実質赤字比率に係る赤字・黒字の構成分析!H$39,"▲", "-")), 2)), NA())</f>
        <v>#N/A</v>
      </c>
      <c r="G31" s="169">
        <f>IF(ROUND(VALUE(SUBSTITUTE(連結実質赤字比率に係る赤字・黒字の構成分析!H$39,"▲", "-")), 2) &gt;= 0, ABS(ROUND(VALUE(SUBSTITUTE(連結実質赤字比率に係る赤字・黒字の構成分析!H$39,"▲", "-")), 2)), NA())</f>
        <v>0.02</v>
      </c>
      <c r="H31" s="169" t="e">
        <f>IF(ROUND(VALUE(SUBSTITUTE(連結実質赤字比率に係る赤字・黒字の構成分析!I$39,"▲", "-")), 2) &lt; 0, ABS(ROUND(VALUE(SUBSTITUTE(連結実質赤字比率に係る赤字・黒字の構成分析!I$39,"▲", "-")), 2)), NA())</f>
        <v>#N/A</v>
      </c>
      <c r="I31" s="169">
        <f>IF(ROUND(VALUE(SUBSTITUTE(連結実質赤字比率に係る赤字・黒字の構成分析!I$39,"▲", "-")), 2) &gt;= 0, ABS(ROUND(VALUE(SUBSTITUTE(連結実質赤字比率に係る赤字・黒字の構成分析!I$39,"▲", "-")), 2)), NA())</f>
        <v>0.05</v>
      </c>
      <c r="J31" s="169" t="e">
        <f>IF(ROUND(VALUE(SUBSTITUTE(連結実質赤字比率に係る赤字・黒字の構成分析!J$39,"▲", "-")), 2) &lt; 0, ABS(ROUND(VALUE(SUBSTITUTE(連結実質赤字比率に係る赤字・黒字の構成分析!J$39,"▲", "-")), 2)), NA())</f>
        <v>#N/A</v>
      </c>
      <c r="K31" s="169">
        <f>IF(ROUND(VALUE(SUBSTITUTE(連結実質赤字比率に係る赤字・黒字の構成分析!J$39,"▲", "-")), 2) &gt;= 0, ABS(ROUND(VALUE(SUBSTITUTE(連結実質赤字比率に係る赤字・黒字の構成分析!J$39,"▲", "-")), 2)), NA())</f>
        <v>0</v>
      </c>
    </row>
    <row r="32" spans="1:11" x14ac:dyDescent="0.15">
      <c r="A32" s="169" t="str">
        <f>IF(連結実質赤字比率に係る赤字・黒字の構成分析!C$38="",NA(),連結実質赤字比率に係る赤字・黒字の構成分析!C$38)</f>
        <v>農業集落排水事業特別会計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0.01</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v>
      </c>
    </row>
    <row r="33" spans="1:16" x14ac:dyDescent="0.15">
      <c r="A33" s="169" t="str">
        <f>IF(連結実質赤字比率に係る赤字・黒字の構成分析!C$37="",NA(),連結実質赤字比率に係る赤字・黒字の構成分析!C$37)</f>
        <v>介護保険特別会計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0.31</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0.5</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v>
      </c>
    </row>
    <row r="34" spans="1:16" x14ac:dyDescent="0.15">
      <c r="A34" s="169" t="str">
        <f>IF(連結実質赤字比率に係る赤字・黒字の構成分析!C$36="",NA(),連結実質赤字比率に係る赤字・黒字の構成分析!C$36)</f>
        <v>後期高齢者医療特別会計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7.0000000000000007E-2</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0.08</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0.1</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0.09</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0.11</v>
      </c>
    </row>
    <row r="35" spans="1:16" x14ac:dyDescent="0.15">
      <c r="A35" s="169" t="str">
        <f>IF(連結実質赤字比率に係る赤字・黒字の構成分析!C$35="",NA(),連結実質赤字比率に係る赤字・黒字の構成分析!C$35)</f>
        <v>簡易水道事業会計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1.72</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1.94</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2.58</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3.08</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3.54</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8.36</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9.74</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12.23</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12.26</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4.0199999999999996</v>
      </c>
    </row>
    <row r="39" spans="1:16" x14ac:dyDescent="0.15">
      <c r="A39" s="142" t="s">
        <v>62</v>
      </c>
    </row>
    <row r="40" spans="1:16" x14ac:dyDescent="0.15">
      <c r="A40" s="170"/>
      <c r="B40" s="170" t="str">
        <f>'実質公債費比率（分子）の構造'!K$44</f>
        <v>H30</v>
      </c>
      <c r="C40" s="170"/>
      <c r="D40" s="170"/>
      <c r="E40" s="170" t="str">
        <f>'実質公債費比率（分子）の構造'!L$44</f>
        <v>R01</v>
      </c>
      <c r="F40" s="170"/>
      <c r="G40" s="170"/>
      <c r="H40" s="170" t="str">
        <f>'実質公債費比率（分子）の構造'!M$44</f>
        <v>R02</v>
      </c>
      <c r="I40" s="170"/>
      <c r="J40" s="170"/>
      <c r="K40" s="170" t="str">
        <f>'実質公債費比率（分子）の構造'!N$44</f>
        <v>R03</v>
      </c>
      <c r="L40" s="170"/>
      <c r="M40" s="170"/>
      <c r="N40" s="170" t="str">
        <f>'実質公債費比率（分子）の構造'!O$44</f>
        <v>R04</v>
      </c>
      <c r="O40" s="170"/>
      <c r="P40" s="170"/>
    </row>
    <row r="41" spans="1:16" x14ac:dyDescent="0.15">
      <c r="A41" s="170"/>
      <c r="B41" s="170" t="s">
        <v>63</v>
      </c>
      <c r="C41" s="170"/>
      <c r="D41" s="170" t="s">
        <v>64</v>
      </c>
      <c r="E41" s="170" t="s">
        <v>63</v>
      </c>
      <c r="F41" s="170"/>
      <c r="G41" s="170" t="s">
        <v>64</v>
      </c>
      <c r="H41" s="170" t="s">
        <v>63</v>
      </c>
      <c r="I41" s="170"/>
      <c r="J41" s="170" t="s">
        <v>64</v>
      </c>
      <c r="K41" s="170" t="s">
        <v>63</v>
      </c>
      <c r="L41" s="170"/>
      <c r="M41" s="170" t="s">
        <v>64</v>
      </c>
      <c r="N41" s="170" t="s">
        <v>63</v>
      </c>
      <c r="O41" s="170"/>
      <c r="P41" s="170" t="s">
        <v>64</v>
      </c>
    </row>
    <row r="42" spans="1:16" x14ac:dyDescent="0.15">
      <c r="A42" s="170" t="s">
        <v>65</v>
      </c>
      <c r="B42" s="170"/>
      <c r="C42" s="170"/>
      <c r="D42" s="170">
        <f>'実質公債費比率（分子）の構造'!K$52</f>
        <v>862</v>
      </c>
      <c r="E42" s="170"/>
      <c r="F42" s="170"/>
      <c r="G42" s="170">
        <f>'実質公債費比率（分子）の構造'!L$52</f>
        <v>876</v>
      </c>
      <c r="H42" s="170"/>
      <c r="I42" s="170"/>
      <c r="J42" s="170">
        <f>'実質公債費比率（分子）の構造'!M$52</f>
        <v>806</v>
      </c>
      <c r="K42" s="170"/>
      <c r="L42" s="170"/>
      <c r="M42" s="170">
        <f>'実質公債費比率（分子）の構造'!N$52</f>
        <v>814</v>
      </c>
      <c r="N42" s="170"/>
      <c r="O42" s="170"/>
      <c r="P42" s="170">
        <f>'実質公債費比率（分子）の構造'!O$52</f>
        <v>861</v>
      </c>
    </row>
    <row r="43" spans="1:16" x14ac:dyDescent="0.15">
      <c r="A43" s="170" t="s">
        <v>66</v>
      </c>
      <c r="B43" s="170">
        <f>'実質公債費比率（分子）の構造'!K$51</f>
        <v>0</v>
      </c>
      <c r="C43" s="170"/>
      <c r="D43" s="170"/>
      <c r="E43" s="170">
        <f>'実質公債費比率（分子）の構造'!L$51</f>
        <v>0</v>
      </c>
      <c r="F43" s="170"/>
      <c r="G43" s="170"/>
      <c r="H43" s="170">
        <f>'実質公債費比率（分子）の構造'!M$51</f>
        <v>0</v>
      </c>
      <c r="I43" s="170"/>
      <c r="J43" s="170"/>
      <c r="K43" s="170">
        <f>'実質公債費比率（分子）の構造'!N$51</f>
        <v>0</v>
      </c>
      <c r="L43" s="170"/>
      <c r="M43" s="170"/>
      <c r="N43" s="170">
        <f>'実質公債費比率（分子）の構造'!O$51</f>
        <v>1</v>
      </c>
      <c r="O43" s="170"/>
      <c r="P43" s="170"/>
    </row>
    <row r="44" spans="1:16" x14ac:dyDescent="0.15">
      <c r="A44" s="170" t="s">
        <v>67</v>
      </c>
      <c r="B44" s="170" t="str">
        <f>'実質公債費比率（分子）の構造'!K$50</f>
        <v>-</v>
      </c>
      <c r="C44" s="170"/>
      <c r="D44" s="170"/>
      <c r="E44" s="170" t="str">
        <f>'実質公債費比率（分子）の構造'!L$50</f>
        <v>-</v>
      </c>
      <c r="F44" s="170"/>
      <c r="G44" s="170"/>
      <c r="H44" s="170" t="str">
        <f>'実質公債費比率（分子）の構造'!M$50</f>
        <v>-</v>
      </c>
      <c r="I44" s="170"/>
      <c r="J44" s="170"/>
      <c r="K44" s="170" t="str">
        <f>'実質公債費比率（分子）の構造'!N$50</f>
        <v>-</v>
      </c>
      <c r="L44" s="170"/>
      <c r="M44" s="170"/>
      <c r="N44" s="170" t="str">
        <f>'実質公債費比率（分子）の構造'!O$50</f>
        <v>-</v>
      </c>
      <c r="O44" s="170"/>
      <c r="P44" s="170"/>
    </row>
    <row r="45" spans="1:16" x14ac:dyDescent="0.15">
      <c r="A45" s="170" t="s">
        <v>68</v>
      </c>
      <c r="B45" s="170">
        <f>'実質公債費比率（分子）の構造'!K$49</f>
        <v>2</v>
      </c>
      <c r="C45" s="170"/>
      <c r="D45" s="170"/>
      <c r="E45" s="170">
        <f>'実質公債費比率（分子）の構造'!L$49</f>
        <v>1</v>
      </c>
      <c r="F45" s="170"/>
      <c r="G45" s="170"/>
      <c r="H45" s="170">
        <f>'実質公債費比率（分子）の構造'!M$49</f>
        <v>1</v>
      </c>
      <c r="I45" s="170"/>
      <c r="J45" s="170"/>
      <c r="K45" s="170">
        <f>'実質公債費比率（分子）の構造'!N$49</f>
        <v>1</v>
      </c>
      <c r="L45" s="170"/>
      <c r="M45" s="170"/>
      <c r="N45" s="170">
        <f>'実質公債費比率（分子）の構造'!O$49</f>
        <v>1</v>
      </c>
      <c r="O45" s="170"/>
      <c r="P45" s="170"/>
    </row>
    <row r="46" spans="1:16" x14ac:dyDescent="0.15">
      <c r="A46" s="170" t="s">
        <v>69</v>
      </c>
      <c r="B46" s="170">
        <f>'実質公債費比率（分子）の構造'!K$48</f>
        <v>43</v>
      </c>
      <c r="C46" s="170"/>
      <c r="D46" s="170"/>
      <c r="E46" s="170">
        <f>'実質公債費比率（分子）の構造'!L$48</f>
        <v>42</v>
      </c>
      <c r="F46" s="170"/>
      <c r="G46" s="170"/>
      <c r="H46" s="170">
        <f>'実質公債費比率（分子）の構造'!M$48</f>
        <v>50</v>
      </c>
      <c r="I46" s="170"/>
      <c r="J46" s="170"/>
      <c r="K46" s="170">
        <f>'実質公債費比率（分子）の構造'!N$48</f>
        <v>53</v>
      </c>
      <c r="L46" s="170"/>
      <c r="M46" s="170"/>
      <c r="N46" s="170">
        <f>'実質公債費比率（分子）の構造'!O$48</f>
        <v>65</v>
      </c>
      <c r="O46" s="170"/>
      <c r="P46" s="170"/>
    </row>
    <row r="47" spans="1:16" x14ac:dyDescent="0.15">
      <c r="A47" s="170" t="s">
        <v>70</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71</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72</v>
      </c>
      <c r="B49" s="170">
        <f>'実質公債費比率（分子）の構造'!K$45</f>
        <v>1095</v>
      </c>
      <c r="C49" s="170"/>
      <c r="D49" s="170"/>
      <c r="E49" s="170">
        <f>'実質公債費比率（分子）の構造'!L$45</f>
        <v>1155</v>
      </c>
      <c r="F49" s="170"/>
      <c r="G49" s="170"/>
      <c r="H49" s="170">
        <f>'実質公債費比率（分子）の構造'!M$45</f>
        <v>1068</v>
      </c>
      <c r="I49" s="170"/>
      <c r="J49" s="170"/>
      <c r="K49" s="170">
        <f>'実質公債費比率（分子）の構造'!N$45</f>
        <v>1135</v>
      </c>
      <c r="L49" s="170"/>
      <c r="M49" s="170"/>
      <c r="N49" s="170">
        <f>'実質公債費比率（分子）の構造'!O$45</f>
        <v>1201</v>
      </c>
      <c r="O49" s="170"/>
      <c r="P49" s="170"/>
    </row>
    <row r="50" spans="1:16" x14ac:dyDescent="0.15">
      <c r="A50" s="170" t="s">
        <v>73</v>
      </c>
      <c r="B50" s="170" t="e">
        <f>NA()</f>
        <v>#N/A</v>
      </c>
      <c r="C50" s="170">
        <f>IF(ISNUMBER('実質公債費比率（分子）の構造'!K$53),'実質公債費比率（分子）の構造'!K$53,NA())</f>
        <v>278</v>
      </c>
      <c r="D50" s="170" t="e">
        <f>NA()</f>
        <v>#N/A</v>
      </c>
      <c r="E50" s="170" t="e">
        <f>NA()</f>
        <v>#N/A</v>
      </c>
      <c r="F50" s="170">
        <f>IF(ISNUMBER('実質公債費比率（分子）の構造'!L$53),'実質公債費比率（分子）の構造'!L$53,NA())</f>
        <v>322</v>
      </c>
      <c r="G50" s="170" t="e">
        <f>NA()</f>
        <v>#N/A</v>
      </c>
      <c r="H50" s="170" t="e">
        <f>NA()</f>
        <v>#N/A</v>
      </c>
      <c r="I50" s="170">
        <f>IF(ISNUMBER('実質公債費比率（分子）の構造'!M$53),'実質公債費比率（分子）の構造'!M$53,NA())</f>
        <v>313</v>
      </c>
      <c r="J50" s="170" t="e">
        <f>NA()</f>
        <v>#N/A</v>
      </c>
      <c r="K50" s="170" t="e">
        <f>NA()</f>
        <v>#N/A</v>
      </c>
      <c r="L50" s="170">
        <f>IF(ISNUMBER('実質公債費比率（分子）の構造'!N$53),'実質公債費比率（分子）の構造'!N$53,NA())</f>
        <v>375</v>
      </c>
      <c r="M50" s="170" t="e">
        <f>NA()</f>
        <v>#N/A</v>
      </c>
      <c r="N50" s="170" t="e">
        <f>NA()</f>
        <v>#N/A</v>
      </c>
      <c r="O50" s="170">
        <f>IF(ISNUMBER('実質公債費比率（分子）の構造'!O$53),'実質公債費比率（分子）の構造'!O$53,NA())</f>
        <v>407</v>
      </c>
      <c r="P50" s="170" t="e">
        <f>NA()</f>
        <v>#N/A</v>
      </c>
    </row>
    <row r="53" spans="1:16" x14ac:dyDescent="0.15">
      <c r="A53" s="142" t="s">
        <v>74</v>
      </c>
    </row>
    <row r="54" spans="1:16" x14ac:dyDescent="0.15">
      <c r="A54" s="169"/>
      <c r="B54" s="169" t="str">
        <f>'将来負担比率（分子）の構造'!I$40</f>
        <v>H30</v>
      </c>
      <c r="C54" s="169"/>
      <c r="D54" s="169"/>
      <c r="E54" s="169" t="str">
        <f>'将来負担比率（分子）の構造'!J$40</f>
        <v>R01</v>
      </c>
      <c r="F54" s="169"/>
      <c r="G54" s="169"/>
      <c r="H54" s="169" t="str">
        <f>'将来負担比率（分子）の構造'!K$40</f>
        <v>R02</v>
      </c>
      <c r="I54" s="169"/>
      <c r="J54" s="169"/>
      <c r="K54" s="169" t="str">
        <f>'将来負担比率（分子）の構造'!L$40</f>
        <v>R03</v>
      </c>
      <c r="L54" s="169"/>
      <c r="M54" s="169"/>
      <c r="N54" s="169" t="str">
        <f>'将来負担比率（分子）の構造'!M$40</f>
        <v>R04</v>
      </c>
      <c r="O54" s="169"/>
      <c r="P54" s="169"/>
    </row>
    <row r="55" spans="1:16" x14ac:dyDescent="0.15">
      <c r="A55" s="169"/>
      <c r="B55" s="169" t="s">
        <v>75</v>
      </c>
      <c r="C55" s="169"/>
      <c r="D55" s="169" t="s">
        <v>76</v>
      </c>
      <c r="E55" s="169" t="s">
        <v>75</v>
      </c>
      <c r="F55" s="169"/>
      <c r="G55" s="169" t="s">
        <v>76</v>
      </c>
      <c r="H55" s="169" t="s">
        <v>75</v>
      </c>
      <c r="I55" s="169"/>
      <c r="J55" s="169" t="s">
        <v>76</v>
      </c>
      <c r="K55" s="169" t="s">
        <v>75</v>
      </c>
      <c r="L55" s="169"/>
      <c r="M55" s="169" t="s">
        <v>76</v>
      </c>
      <c r="N55" s="169" t="s">
        <v>75</v>
      </c>
      <c r="O55" s="169"/>
      <c r="P55" s="169" t="s">
        <v>76</v>
      </c>
    </row>
    <row r="56" spans="1:16" x14ac:dyDescent="0.15">
      <c r="A56" s="169" t="s">
        <v>45</v>
      </c>
      <c r="B56" s="169"/>
      <c r="C56" s="169"/>
      <c r="D56" s="169">
        <f>'将来負担比率（分子）の構造'!I$52</f>
        <v>9146</v>
      </c>
      <c r="E56" s="169"/>
      <c r="F56" s="169"/>
      <c r="G56" s="169">
        <f>'将来負担比率（分子）の構造'!J$52</f>
        <v>9950</v>
      </c>
      <c r="H56" s="169"/>
      <c r="I56" s="169"/>
      <c r="J56" s="169">
        <f>'将来負担比率（分子）の構造'!K$52</f>
        <v>11202</v>
      </c>
      <c r="K56" s="169"/>
      <c r="L56" s="169"/>
      <c r="M56" s="169">
        <f>'将来負担比率（分子）の構造'!L$52</f>
        <v>11128</v>
      </c>
      <c r="N56" s="169"/>
      <c r="O56" s="169"/>
      <c r="P56" s="169">
        <f>'将来負担比率（分子）の構造'!M$52</f>
        <v>10989</v>
      </c>
    </row>
    <row r="57" spans="1:16" x14ac:dyDescent="0.15">
      <c r="A57" s="169" t="s">
        <v>44</v>
      </c>
      <c r="B57" s="169"/>
      <c r="C57" s="169"/>
      <c r="D57" s="169">
        <f>'将来負担比率（分子）の構造'!I$51</f>
        <v>189</v>
      </c>
      <c r="E57" s="169"/>
      <c r="F57" s="169"/>
      <c r="G57" s="169">
        <f>'将来負担比率（分子）の構造'!J$51</f>
        <v>144</v>
      </c>
      <c r="H57" s="169"/>
      <c r="I57" s="169"/>
      <c r="J57" s="169">
        <f>'将来負担比率（分子）の構造'!K$51</f>
        <v>97</v>
      </c>
      <c r="K57" s="169"/>
      <c r="L57" s="169"/>
      <c r="M57" s="169">
        <f>'将来負担比率（分子）の構造'!L$51</f>
        <v>77</v>
      </c>
      <c r="N57" s="169"/>
      <c r="O57" s="169"/>
      <c r="P57" s="169">
        <f>'将来負担比率（分子）の構造'!M$51</f>
        <v>62</v>
      </c>
    </row>
    <row r="58" spans="1:16" x14ac:dyDescent="0.15">
      <c r="A58" s="169" t="s">
        <v>43</v>
      </c>
      <c r="B58" s="169"/>
      <c r="C58" s="169"/>
      <c r="D58" s="169">
        <f>'将来負担比率（分子）の構造'!I$50</f>
        <v>6371</v>
      </c>
      <c r="E58" s="169"/>
      <c r="F58" s="169"/>
      <c r="G58" s="169">
        <f>'将来負担比率（分子）の構造'!J$50</f>
        <v>6008</v>
      </c>
      <c r="H58" s="169"/>
      <c r="I58" s="169"/>
      <c r="J58" s="169">
        <f>'将来負担比率（分子）の構造'!K$50</f>
        <v>5453</v>
      </c>
      <c r="K58" s="169"/>
      <c r="L58" s="169"/>
      <c r="M58" s="169">
        <f>'将来負担比率（分子）の構造'!L$50</f>
        <v>4863</v>
      </c>
      <c r="N58" s="169"/>
      <c r="O58" s="169"/>
      <c r="P58" s="169">
        <f>'将来負担比率（分子）の構造'!M$50</f>
        <v>4825</v>
      </c>
    </row>
    <row r="59" spans="1:16" x14ac:dyDescent="0.15">
      <c r="A59" s="169" t="s">
        <v>41</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40</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38</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37</v>
      </c>
      <c r="B62" s="169">
        <f>'将来負担比率（分子）の構造'!I$45</f>
        <v>878</v>
      </c>
      <c r="C62" s="169"/>
      <c r="D62" s="169"/>
      <c r="E62" s="169">
        <f>'将来負担比率（分子）の構造'!J$45</f>
        <v>789</v>
      </c>
      <c r="F62" s="169"/>
      <c r="G62" s="169"/>
      <c r="H62" s="169">
        <f>'将来負担比率（分子）の構造'!K$45</f>
        <v>920</v>
      </c>
      <c r="I62" s="169"/>
      <c r="J62" s="169"/>
      <c r="K62" s="169">
        <f>'将来負担比率（分子）の構造'!L$45</f>
        <v>827</v>
      </c>
      <c r="L62" s="169"/>
      <c r="M62" s="169"/>
      <c r="N62" s="169">
        <f>'将来負担比率（分子）の構造'!M$45</f>
        <v>805</v>
      </c>
      <c r="O62" s="169"/>
      <c r="P62" s="169"/>
    </row>
    <row r="63" spans="1:16" x14ac:dyDescent="0.15">
      <c r="A63" s="169" t="s">
        <v>36</v>
      </c>
      <c r="B63" s="169">
        <f>'将来負担比率（分子）の構造'!I$44</f>
        <v>4</v>
      </c>
      <c r="C63" s="169"/>
      <c r="D63" s="169"/>
      <c r="E63" s="169">
        <f>'将来負担比率（分子）の構造'!J$44</f>
        <v>3</v>
      </c>
      <c r="F63" s="169"/>
      <c r="G63" s="169"/>
      <c r="H63" s="169">
        <f>'将来負担比率（分子）の構造'!K$44</f>
        <v>2</v>
      </c>
      <c r="I63" s="169"/>
      <c r="J63" s="169"/>
      <c r="K63" s="169">
        <f>'将来負担比率（分子）の構造'!L$44</f>
        <v>2</v>
      </c>
      <c r="L63" s="169"/>
      <c r="M63" s="169"/>
      <c r="N63" s="169">
        <f>'将来負担比率（分子）の構造'!M$44</f>
        <v>1</v>
      </c>
      <c r="O63" s="169"/>
      <c r="P63" s="169"/>
    </row>
    <row r="64" spans="1:16" x14ac:dyDescent="0.15">
      <c r="A64" s="169" t="s">
        <v>35</v>
      </c>
      <c r="B64" s="169">
        <f>'将来負担比率（分子）の構造'!I$43</f>
        <v>478</v>
      </c>
      <c r="C64" s="169"/>
      <c r="D64" s="169"/>
      <c r="E64" s="169">
        <f>'将来負担比率（分子）の構造'!J$43</f>
        <v>450</v>
      </c>
      <c r="F64" s="169"/>
      <c r="G64" s="169"/>
      <c r="H64" s="169">
        <f>'将来負担比率（分子）の構造'!K$43</f>
        <v>482</v>
      </c>
      <c r="I64" s="169"/>
      <c r="J64" s="169"/>
      <c r="K64" s="169">
        <f>'将来負担比率（分子）の構造'!L$43</f>
        <v>580</v>
      </c>
      <c r="L64" s="169"/>
      <c r="M64" s="169"/>
      <c r="N64" s="169">
        <f>'将来負担比率（分子）の構造'!M$43</f>
        <v>696</v>
      </c>
      <c r="O64" s="169"/>
      <c r="P64" s="169"/>
    </row>
    <row r="65" spans="1:16" x14ac:dyDescent="0.15">
      <c r="A65" s="169" t="s">
        <v>34</v>
      </c>
      <c r="B65" s="169" t="str">
        <f>'将来負担比率（分子）の構造'!I$42</f>
        <v>-</v>
      </c>
      <c r="C65" s="169"/>
      <c r="D65" s="169"/>
      <c r="E65" s="169" t="str">
        <f>'将来負担比率（分子）の構造'!J$42</f>
        <v>-</v>
      </c>
      <c r="F65" s="169"/>
      <c r="G65" s="169"/>
      <c r="H65" s="169">
        <f>'将来負担比率（分子）の構造'!K$42</f>
        <v>18</v>
      </c>
      <c r="I65" s="169"/>
      <c r="J65" s="169"/>
      <c r="K65" s="169">
        <f>'将来負担比率（分子）の構造'!L$42</f>
        <v>18</v>
      </c>
      <c r="L65" s="169"/>
      <c r="M65" s="169"/>
      <c r="N65" s="169">
        <f>'将来負担比率（分子）の構造'!M$42</f>
        <v>17</v>
      </c>
      <c r="O65" s="169"/>
      <c r="P65" s="169"/>
    </row>
    <row r="66" spans="1:16" x14ac:dyDescent="0.15">
      <c r="A66" s="169" t="s">
        <v>33</v>
      </c>
      <c r="B66" s="169">
        <f>'将来負担比率（分子）の構造'!I$41</f>
        <v>11299</v>
      </c>
      <c r="C66" s="169"/>
      <c r="D66" s="169"/>
      <c r="E66" s="169">
        <f>'将来負担比率（分子）の構造'!J$41</f>
        <v>11412</v>
      </c>
      <c r="F66" s="169"/>
      <c r="G66" s="169"/>
      <c r="H66" s="169">
        <f>'将来負担比率（分子）の構造'!K$41</f>
        <v>14460</v>
      </c>
      <c r="I66" s="169"/>
      <c r="J66" s="169"/>
      <c r="K66" s="169">
        <f>'将来負担比率（分子）の構造'!L$41</f>
        <v>13737</v>
      </c>
      <c r="L66" s="169"/>
      <c r="M66" s="169"/>
      <c r="N66" s="169">
        <f>'将来負担比率（分子）の構造'!M$41</f>
        <v>13590</v>
      </c>
      <c r="O66" s="169"/>
      <c r="P66" s="169"/>
    </row>
    <row r="67" spans="1:16" x14ac:dyDescent="0.15">
      <c r="A67" s="169" t="s">
        <v>77</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78</v>
      </c>
      <c r="B70" s="171"/>
      <c r="C70" s="171"/>
      <c r="D70" s="171"/>
      <c r="E70" s="171"/>
      <c r="F70" s="171"/>
    </row>
    <row r="71" spans="1:16" x14ac:dyDescent="0.15">
      <c r="A71" s="172"/>
      <c r="B71" s="172" t="str">
        <f>基金残高に係る経年分析!F54</f>
        <v>R02</v>
      </c>
      <c r="C71" s="172" t="str">
        <f>基金残高に係る経年分析!G54</f>
        <v>R03</v>
      </c>
      <c r="D71" s="172" t="str">
        <f>基金残高に係る経年分析!H54</f>
        <v>R04</v>
      </c>
    </row>
    <row r="72" spans="1:16" x14ac:dyDescent="0.15">
      <c r="A72" s="172" t="s">
        <v>79</v>
      </c>
      <c r="B72" s="173">
        <f>基金残高に係る経年分析!F55</f>
        <v>1988</v>
      </c>
      <c r="C72" s="173">
        <f>基金残高に係る経年分析!G55</f>
        <v>1990</v>
      </c>
      <c r="D72" s="173">
        <f>基金残高に係る経年分析!H55</f>
        <v>1933</v>
      </c>
    </row>
    <row r="73" spans="1:16" x14ac:dyDescent="0.15">
      <c r="A73" s="172" t="s">
        <v>80</v>
      </c>
      <c r="B73" s="173">
        <f>基金残高に係る経年分析!F56</f>
        <v>1604</v>
      </c>
      <c r="C73" s="173">
        <f>基金残高に係る経年分析!G56</f>
        <v>992</v>
      </c>
      <c r="D73" s="173">
        <f>基金残高に係る経年分析!H56</f>
        <v>992</v>
      </c>
    </row>
    <row r="74" spans="1:16" x14ac:dyDescent="0.15">
      <c r="A74" s="172" t="s">
        <v>81</v>
      </c>
      <c r="B74" s="173">
        <f>基金残高に係る経年分析!F57</f>
        <v>2519</v>
      </c>
      <c r="C74" s="173">
        <f>基金残高に係る経年分析!G57</f>
        <v>2567</v>
      </c>
      <c r="D74" s="173">
        <f>基金残高に係る経年分析!H57</f>
        <v>2532</v>
      </c>
    </row>
  </sheetData>
  <sheetProtection algorithmName="SHA-512" hashValue="fLAXtxulwlls8M+x/IFEn4NI4gm7pqjlutZcZ2gv0jK5yzt0GkTnyuO/4Nxv9MEJHQb8lQJGf3iO6BjMmirHUQ==" saltValue="DSw8+RM+NEzdjdGJg8Bw/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